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Financial Transparency &amp; Trends\Transparency Stars\FY2023\Public Pensions Star\Support\"/>
    </mc:Choice>
  </mc:AlternateContent>
  <xr:revisionPtr revIDLastSave="0" documentId="13_ncr:1_{817DAD4B-20C3-401A-A223-060B37E859DA}" xr6:coauthVersionLast="36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FY2023" sheetId="10" r:id="rId1"/>
    <sheet name="FY2022" sheetId="9" r:id="rId2"/>
    <sheet name="FY2021" sheetId="8" r:id="rId3"/>
    <sheet name="FY2020" sheetId="7" r:id="rId4"/>
    <sheet name="FY2019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0" l="1"/>
  <c r="B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6" i="10"/>
  <c r="F20" i="10" l="1"/>
  <c r="D20" i="9"/>
  <c r="B20" i="9"/>
  <c r="F19" i="9"/>
  <c r="F18" i="9"/>
  <c r="F17" i="9"/>
  <c r="F16" i="9"/>
  <c r="F15" i="9"/>
  <c r="F14" i="9"/>
  <c r="F13" i="9"/>
  <c r="F12" i="9"/>
  <c r="F11" i="9"/>
  <c r="F10" i="9"/>
  <c r="F9" i="9"/>
  <c r="F8" i="9"/>
  <c r="F6" i="9"/>
  <c r="F8" i="8"/>
  <c r="F9" i="8"/>
  <c r="F10" i="8"/>
  <c r="F11" i="8"/>
  <c r="F12" i="8"/>
  <c r="F13" i="8"/>
  <c r="F14" i="8"/>
  <c r="F15" i="8"/>
  <c r="F16" i="8"/>
  <c r="F17" i="8"/>
  <c r="F18" i="8"/>
  <c r="F19" i="8"/>
  <c r="F6" i="8"/>
  <c r="D20" i="8"/>
  <c r="B20" i="8"/>
  <c r="F20" i="9" l="1"/>
  <c r="F20" i="8"/>
  <c r="B20" i="7"/>
  <c r="D20" i="7"/>
  <c r="F19" i="7"/>
  <c r="F18" i="7"/>
  <c r="F17" i="7"/>
  <c r="F16" i="7"/>
  <c r="F15" i="7"/>
  <c r="F14" i="7"/>
  <c r="F13" i="7"/>
  <c r="F12" i="7"/>
  <c r="F11" i="7"/>
  <c r="F10" i="7"/>
  <c r="F9" i="7"/>
  <c r="F8" i="7"/>
  <c r="F20" i="7" s="1"/>
  <c r="F9" i="6" l="1"/>
  <c r="F10" i="6"/>
  <c r="F11" i="6"/>
  <c r="F12" i="6"/>
  <c r="F13" i="6"/>
  <c r="F14" i="6"/>
  <c r="F15" i="6"/>
  <c r="F16" i="6"/>
  <c r="F17" i="6"/>
  <c r="F18" i="6"/>
  <c r="F19" i="6"/>
  <c r="F8" i="6"/>
  <c r="D20" i="6" l="1"/>
  <c r="B20" i="6"/>
</calcChain>
</file>

<file path=xl/sharedStrings.xml><?xml version="1.0" encoding="utf-8"?>
<sst xmlns="http://schemas.openxmlformats.org/spreadsheetml/2006/main" count="130" uniqueCount="34">
  <si>
    <t>Changes in Net Pension Liability*</t>
  </si>
  <si>
    <t>Total Pension</t>
  </si>
  <si>
    <t>Plan Fiduciary</t>
  </si>
  <si>
    <t>Net Pension</t>
  </si>
  <si>
    <t>Liability</t>
  </si>
  <si>
    <t>Net Position</t>
  </si>
  <si>
    <t>(a)</t>
  </si>
  <si>
    <t>(b)</t>
  </si>
  <si>
    <t>(a) - (b)</t>
  </si>
  <si>
    <t>Changes for the year:</t>
  </si>
  <si>
    <t>Service cost</t>
  </si>
  <si>
    <t>Interest on total pension liability</t>
  </si>
  <si>
    <t>Effect of plan changes</t>
  </si>
  <si>
    <t>Effect of economic/demographic gains or losses</t>
  </si>
  <si>
    <t>Effect of assumptions changes or inputs</t>
  </si>
  <si>
    <t>Refund of contributions</t>
  </si>
  <si>
    <t>Benefit payments</t>
  </si>
  <si>
    <t>Administrative expenses</t>
  </si>
  <si>
    <t>Member contributions</t>
  </si>
  <si>
    <t>Net investment income</t>
  </si>
  <si>
    <t>Employer contributions</t>
  </si>
  <si>
    <t>Other</t>
  </si>
  <si>
    <t>*Amounts may not foot due to rounding</t>
  </si>
  <si>
    <t>Balances at December 31, 2017</t>
  </si>
  <si>
    <t>Balances as of December 31, 2018</t>
  </si>
  <si>
    <t>Balances at December 31, 2018</t>
  </si>
  <si>
    <t>Balances as of December 31, 2019</t>
  </si>
  <si>
    <t>Balances at December 31, 2019</t>
  </si>
  <si>
    <t>Balances as of December 31, 2020</t>
  </si>
  <si>
    <t>Balances at December 31, 2020</t>
  </si>
  <si>
    <t>Schedule of Changes in Net Pension Liability/(Asset)*</t>
  </si>
  <si>
    <t>Balances as of December 31, 2021</t>
  </si>
  <si>
    <t>Balances as of December 31, 2022</t>
  </si>
  <si>
    <t>Balances at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</si>
</sst>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2" fontId="2" fillId="0" borderId="0" xfId="0" applyNumberFormat="1" applyFont="1" applyFill="1"/>
    <xf numFmtId="41" fontId="2" fillId="0" borderId="0" xfId="0" applyNumberFormat="1" applyFont="1"/>
    <xf numFmtId="41" fontId="3" fillId="0" borderId="0" xfId="0" applyNumberFormat="1" applyFont="1" applyBorder="1"/>
    <xf numFmtId="41" fontId="3" fillId="0" borderId="0" xfId="0" applyNumberFormat="1" applyFont="1"/>
    <xf numFmtId="42" fontId="4" fillId="0" borderId="0" xfId="0" applyNumberFormat="1" applyFont="1" applyBorder="1"/>
    <xf numFmtId="42" fontId="4" fillId="0" borderId="0" xfId="0" applyNumberFormat="1" applyFont="1"/>
    <xf numFmtId="0" fontId="5" fillId="0" borderId="0" xfId="0" applyFont="1" applyFill="1"/>
    <xf numFmtId="0" fontId="2" fillId="0" borderId="0" xfId="0" applyFont="1" applyAlignment="1">
      <alignment horizontal="left" indent="1"/>
    </xf>
    <xf numFmtId="42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AFDAE-3BC3-4DB5-B647-D49BCE14BEB1}">
  <dimension ref="A1:F22"/>
  <sheetViews>
    <sheetView tabSelected="1" workbookViewId="0">
      <selection activeCell="A23" sqref="A23"/>
    </sheetView>
  </sheetViews>
  <sheetFormatPr defaultRowHeight="15" x14ac:dyDescent="0.25"/>
  <cols>
    <col min="1" max="1" width="44.140625" bestFit="1" customWidth="1"/>
    <col min="2" max="2" width="13.7109375" bestFit="1" customWidth="1"/>
    <col min="3" max="3" width="2.140625" customWidth="1"/>
    <col min="4" max="4" width="13.7109375" bestFit="1" customWidth="1"/>
    <col min="5" max="5" width="2.140625" customWidth="1"/>
    <col min="6" max="6" width="13.42578125" bestFit="1" customWidth="1"/>
  </cols>
  <sheetData>
    <row r="1" spans="1:6" x14ac:dyDescent="0.25">
      <c r="A1" s="1" t="s">
        <v>30</v>
      </c>
      <c r="B1" s="2"/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2"/>
      <c r="B3" s="3" t="s">
        <v>1</v>
      </c>
      <c r="C3" s="3"/>
      <c r="D3" s="3" t="s">
        <v>2</v>
      </c>
      <c r="E3" s="3"/>
      <c r="F3" s="3" t="s">
        <v>3</v>
      </c>
    </row>
    <row r="4" spans="1:6" x14ac:dyDescent="0.25">
      <c r="A4" s="2"/>
      <c r="B4" s="3" t="s">
        <v>4</v>
      </c>
      <c r="C4" s="3"/>
      <c r="D4" s="3" t="s">
        <v>5</v>
      </c>
      <c r="E4" s="3"/>
      <c r="F4" s="3" t="s">
        <v>4</v>
      </c>
    </row>
    <row r="5" spans="1:6" x14ac:dyDescent="0.25">
      <c r="A5" s="2"/>
      <c r="B5" s="4" t="s">
        <v>6</v>
      </c>
      <c r="C5" s="5"/>
      <c r="D5" s="4" t="s">
        <v>7</v>
      </c>
      <c r="E5" s="5"/>
      <c r="F5" s="4" t="s">
        <v>8</v>
      </c>
    </row>
    <row r="6" spans="1:6" x14ac:dyDescent="0.25">
      <c r="A6" s="2" t="s">
        <v>33</v>
      </c>
      <c r="B6" s="6">
        <v>501154048</v>
      </c>
      <c r="C6" s="6"/>
      <c r="D6" s="6">
        <v>534884060</v>
      </c>
      <c r="E6" s="6"/>
      <c r="F6" s="6">
        <f>B6-D6</f>
        <v>-33730012</v>
      </c>
    </row>
    <row r="7" spans="1:6" x14ac:dyDescent="0.25">
      <c r="A7" s="2" t="s">
        <v>9</v>
      </c>
      <c r="B7" s="2"/>
      <c r="C7" s="2"/>
      <c r="D7" s="2"/>
      <c r="E7" s="2"/>
      <c r="F7" s="6"/>
    </row>
    <row r="8" spans="1:6" x14ac:dyDescent="0.25">
      <c r="A8" s="13" t="s">
        <v>10</v>
      </c>
      <c r="B8" s="7">
        <v>10494809</v>
      </c>
      <c r="C8" s="7"/>
      <c r="D8" s="7">
        <v>0</v>
      </c>
      <c r="E8" s="7"/>
      <c r="F8" s="6">
        <f t="shared" ref="F8:F19" si="0">B8-D8</f>
        <v>10494809</v>
      </c>
    </row>
    <row r="9" spans="1:6" x14ac:dyDescent="0.25">
      <c r="A9" s="13" t="s">
        <v>11</v>
      </c>
      <c r="B9" s="7">
        <v>37809700</v>
      </c>
      <c r="C9" s="7"/>
      <c r="D9" s="7">
        <v>0</v>
      </c>
      <c r="E9" s="7"/>
      <c r="F9" s="6">
        <f t="shared" si="0"/>
        <v>37809700</v>
      </c>
    </row>
    <row r="10" spans="1:6" x14ac:dyDescent="0.25">
      <c r="A10" s="13" t="s">
        <v>12</v>
      </c>
      <c r="B10" s="7">
        <v>0</v>
      </c>
      <c r="C10" s="7"/>
      <c r="D10" s="7">
        <v>0</v>
      </c>
      <c r="E10" s="7"/>
      <c r="F10" s="6">
        <f t="shared" si="0"/>
        <v>0</v>
      </c>
    </row>
    <row r="11" spans="1:6" x14ac:dyDescent="0.25">
      <c r="A11" s="13" t="s">
        <v>13</v>
      </c>
      <c r="B11" s="7">
        <v>-3284850</v>
      </c>
      <c r="C11" s="7"/>
      <c r="D11" s="7">
        <v>0</v>
      </c>
      <c r="E11" s="7"/>
      <c r="F11" s="6">
        <f t="shared" si="0"/>
        <v>-3284850</v>
      </c>
    </row>
    <row r="12" spans="1:6" x14ac:dyDescent="0.25">
      <c r="A12" s="13" t="s">
        <v>14</v>
      </c>
      <c r="B12" s="7">
        <v>0</v>
      </c>
      <c r="C12" s="7"/>
      <c r="D12" s="7">
        <v>0</v>
      </c>
      <c r="E12" s="7"/>
      <c r="F12" s="6">
        <f t="shared" si="0"/>
        <v>0</v>
      </c>
    </row>
    <row r="13" spans="1:6" x14ac:dyDescent="0.25">
      <c r="A13" s="13" t="s">
        <v>15</v>
      </c>
      <c r="B13" s="7">
        <v>-1558933</v>
      </c>
      <c r="C13" s="7"/>
      <c r="D13" s="7">
        <v>-1558933</v>
      </c>
      <c r="E13" s="7"/>
      <c r="F13" s="6">
        <f t="shared" si="0"/>
        <v>0</v>
      </c>
    </row>
    <row r="14" spans="1:6" x14ac:dyDescent="0.25">
      <c r="A14" s="13" t="s">
        <v>16</v>
      </c>
      <c r="B14" s="7">
        <v>-27274634</v>
      </c>
      <c r="C14" s="7"/>
      <c r="D14" s="7">
        <v>-27274634</v>
      </c>
      <c r="E14" s="7"/>
      <c r="F14" s="6">
        <f t="shared" si="0"/>
        <v>0</v>
      </c>
    </row>
    <row r="15" spans="1:6" x14ac:dyDescent="0.25">
      <c r="A15" s="13" t="s">
        <v>17</v>
      </c>
      <c r="B15" s="7">
        <v>0</v>
      </c>
      <c r="C15" s="7"/>
      <c r="D15" s="7">
        <v>-286897</v>
      </c>
      <c r="E15" s="7"/>
      <c r="F15" s="6">
        <f t="shared" si="0"/>
        <v>286897</v>
      </c>
    </row>
    <row r="16" spans="1:6" x14ac:dyDescent="0.25">
      <c r="A16" s="13" t="s">
        <v>18</v>
      </c>
      <c r="B16" s="7">
        <v>0</v>
      </c>
      <c r="C16" s="7"/>
      <c r="D16" s="7">
        <v>5486308</v>
      </c>
      <c r="E16" s="7"/>
      <c r="F16" s="6">
        <f t="shared" si="0"/>
        <v>-5486308</v>
      </c>
    </row>
    <row r="17" spans="1:6" x14ac:dyDescent="0.25">
      <c r="A17" s="13" t="s">
        <v>19</v>
      </c>
      <c r="B17" s="7">
        <v>0</v>
      </c>
      <c r="C17" s="7"/>
      <c r="D17" s="7">
        <v>-30215021</v>
      </c>
      <c r="E17" s="7"/>
      <c r="F17" s="6">
        <f t="shared" si="0"/>
        <v>30215021</v>
      </c>
    </row>
    <row r="18" spans="1:6" x14ac:dyDescent="0.25">
      <c r="A18" s="13" t="s">
        <v>20</v>
      </c>
      <c r="B18" s="7">
        <v>0</v>
      </c>
      <c r="C18" s="7"/>
      <c r="D18" s="7">
        <v>10158417</v>
      </c>
      <c r="E18" s="7"/>
      <c r="F18" s="6">
        <f t="shared" si="0"/>
        <v>-10158417</v>
      </c>
    </row>
    <row r="19" spans="1:6" ht="17.25" x14ac:dyDescent="0.4">
      <c r="A19" s="13" t="s">
        <v>21</v>
      </c>
      <c r="B19" s="8">
        <v>0</v>
      </c>
      <c r="C19" s="9"/>
      <c r="D19" s="8">
        <v>-1623553</v>
      </c>
      <c r="E19" s="9"/>
      <c r="F19" s="14">
        <f t="shared" si="0"/>
        <v>1623553</v>
      </c>
    </row>
    <row r="20" spans="1:6" x14ac:dyDescent="0.25">
      <c r="A20" s="2" t="s">
        <v>32</v>
      </c>
      <c r="B20" s="10">
        <f>SUM(B6:B19)</f>
        <v>517340140</v>
      </c>
      <c r="C20" s="11"/>
      <c r="D20" s="10">
        <f>SUM(D6:D19)</f>
        <v>489569747</v>
      </c>
      <c r="E20" s="11"/>
      <c r="F20" s="10">
        <f>SUM(F6:F19)</f>
        <v>27770393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12" t="s">
        <v>22</v>
      </c>
      <c r="B22" s="2"/>
      <c r="C22" s="2"/>
      <c r="D22" s="2"/>
      <c r="E22" s="2"/>
      <c r="F2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32A2-AFDE-46F8-B16A-43B54CDF4376}">
  <dimension ref="A1:F22"/>
  <sheetViews>
    <sheetView workbookViewId="0">
      <selection activeCell="A23" sqref="A23"/>
    </sheetView>
  </sheetViews>
  <sheetFormatPr defaultRowHeight="15" x14ac:dyDescent="0.25"/>
  <cols>
    <col min="1" max="1" width="44.140625" bestFit="1" customWidth="1"/>
    <col min="2" max="2" width="13.7109375" bestFit="1" customWidth="1"/>
    <col min="3" max="3" width="2.140625" customWidth="1"/>
    <col min="4" max="4" width="13.7109375" bestFit="1" customWidth="1"/>
    <col min="5" max="5" width="2.140625" customWidth="1"/>
    <col min="6" max="6" width="13.42578125" bestFit="1" customWidth="1"/>
  </cols>
  <sheetData>
    <row r="1" spans="1:6" x14ac:dyDescent="0.25">
      <c r="A1" s="1" t="s">
        <v>30</v>
      </c>
      <c r="B1" s="2"/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2"/>
      <c r="B3" s="3" t="s">
        <v>1</v>
      </c>
      <c r="C3" s="3"/>
      <c r="D3" s="3" t="s">
        <v>2</v>
      </c>
      <c r="E3" s="3"/>
      <c r="F3" s="3" t="s">
        <v>3</v>
      </c>
    </row>
    <row r="4" spans="1:6" x14ac:dyDescent="0.25">
      <c r="A4" s="2"/>
      <c r="B4" s="3" t="s">
        <v>4</v>
      </c>
      <c r="C4" s="3"/>
      <c r="D4" s="3" t="s">
        <v>5</v>
      </c>
      <c r="E4" s="3"/>
      <c r="F4" s="3" t="s">
        <v>4</v>
      </c>
    </row>
    <row r="5" spans="1:6" x14ac:dyDescent="0.25">
      <c r="A5" s="2"/>
      <c r="B5" s="4" t="s">
        <v>6</v>
      </c>
      <c r="C5" s="5"/>
      <c r="D5" s="4" t="s">
        <v>7</v>
      </c>
      <c r="E5" s="5"/>
      <c r="F5" s="4" t="s">
        <v>8</v>
      </c>
    </row>
    <row r="6" spans="1:6" x14ac:dyDescent="0.25">
      <c r="A6" s="2" t="s">
        <v>29</v>
      </c>
      <c r="B6" s="6">
        <v>482902115</v>
      </c>
      <c r="C6" s="6"/>
      <c r="D6" s="6">
        <v>450280866</v>
      </c>
      <c r="E6" s="6"/>
      <c r="F6" s="6">
        <f>B6-D6</f>
        <v>32621249</v>
      </c>
    </row>
    <row r="7" spans="1:6" x14ac:dyDescent="0.25">
      <c r="A7" s="2" t="s">
        <v>9</v>
      </c>
      <c r="B7" s="2"/>
      <c r="C7" s="2"/>
      <c r="D7" s="2"/>
      <c r="E7" s="2"/>
      <c r="F7" s="6"/>
    </row>
    <row r="8" spans="1:6" x14ac:dyDescent="0.25">
      <c r="A8" s="13" t="s">
        <v>10</v>
      </c>
      <c r="B8" s="7">
        <v>11361657</v>
      </c>
      <c r="C8" s="7"/>
      <c r="D8" s="7">
        <v>0</v>
      </c>
      <c r="E8" s="7"/>
      <c r="F8" s="6">
        <f t="shared" ref="F8:F19" si="0">B8-D8</f>
        <v>11361657</v>
      </c>
    </row>
    <row r="9" spans="1:6" x14ac:dyDescent="0.25">
      <c r="A9" s="13" t="s">
        <v>11</v>
      </c>
      <c r="B9" s="7">
        <v>36538855</v>
      </c>
      <c r="C9" s="7"/>
      <c r="D9" s="7">
        <v>0</v>
      </c>
      <c r="E9" s="7"/>
      <c r="F9" s="6">
        <f t="shared" si="0"/>
        <v>36538855</v>
      </c>
    </row>
    <row r="10" spans="1:6" x14ac:dyDescent="0.25">
      <c r="A10" s="13" t="s">
        <v>12</v>
      </c>
      <c r="B10" s="7">
        <v>0</v>
      </c>
      <c r="C10" s="7"/>
      <c r="D10" s="7">
        <v>0</v>
      </c>
      <c r="E10" s="7"/>
      <c r="F10" s="6">
        <f t="shared" si="0"/>
        <v>0</v>
      </c>
    </row>
    <row r="11" spans="1:6" x14ac:dyDescent="0.25">
      <c r="A11" s="13" t="s">
        <v>13</v>
      </c>
      <c r="B11" s="7">
        <v>-1476360</v>
      </c>
      <c r="C11" s="7"/>
      <c r="D11" s="7">
        <v>0</v>
      </c>
      <c r="E11" s="7"/>
      <c r="F11" s="6">
        <f t="shared" si="0"/>
        <v>-1476360</v>
      </c>
    </row>
    <row r="12" spans="1:6" x14ac:dyDescent="0.25">
      <c r="A12" s="13" t="s">
        <v>14</v>
      </c>
      <c r="B12" s="7">
        <v>-690293</v>
      </c>
      <c r="C12" s="7"/>
      <c r="D12" s="7">
        <v>0</v>
      </c>
      <c r="E12" s="7"/>
      <c r="F12" s="6">
        <f t="shared" si="0"/>
        <v>-690293</v>
      </c>
    </row>
    <row r="13" spans="1:6" x14ac:dyDescent="0.25">
      <c r="A13" s="13" t="s">
        <v>15</v>
      </c>
      <c r="B13" s="7">
        <v>-1456915</v>
      </c>
      <c r="C13" s="7"/>
      <c r="D13" s="7">
        <v>-1456915</v>
      </c>
      <c r="E13" s="7"/>
      <c r="F13" s="6">
        <f t="shared" si="0"/>
        <v>0</v>
      </c>
    </row>
    <row r="14" spans="1:6" x14ac:dyDescent="0.25">
      <c r="A14" s="13" t="s">
        <v>16</v>
      </c>
      <c r="B14" s="7">
        <v>-26025012</v>
      </c>
      <c r="C14" s="7"/>
      <c r="D14" s="7">
        <v>-26025012</v>
      </c>
      <c r="E14" s="7"/>
      <c r="F14" s="6">
        <f t="shared" si="0"/>
        <v>0</v>
      </c>
    </row>
    <row r="15" spans="1:6" x14ac:dyDescent="0.25">
      <c r="A15" s="13" t="s">
        <v>17</v>
      </c>
      <c r="B15" s="7">
        <v>0</v>
      </c>
      <c r="C15" s="7"/>
      <c r="D15" s="7">
        <v>-289378</v>
      </c>
      <c r="E15" s="7"/>
      <c r="F15" s="6">
        <f t="shared" si="0"/>
        <v>289378</v>
      </c>
    </row>
    <row r="16" spans="1:6" x14ac:dyDescent="0.25">
      <c r="A16" s="13" t="s">
        <v>18</v>
      </c>
      <c r="B16" s="7">
        <v>0</v>
      </c>
      <c r="C16" s="7"/>
      <c r="D16" s="7">
        <v>5437915</v>
      </c>
      <c r="E16" s="7"/>
      <c r="F16" s="6">
        <f t="shared" si="0"/>
        <v>-5437915</v>
      </c>
    </row>
    <row r="17" spans="1:6" x14ac:dyDescent="0.25">
      <c r="A17" s="13" t="s">
        <v>19</v>
      </c>
      <c r="B17" s="7">
        <v>0</v>
      </c>
      <c r="C17" s="7"/>
      <c r="D17" s="7">
        <v>97483401</v>
      </c>
      <c r="E17" s="7"/>
      <c r="F17" s="6">
        <f t="shared" si="0"/>
        <v>-97483401</v>
      </c>
    </row>
    <row r="18" spans="1:6" x14ac:dyDescent="0.25">
      <c r="A18" s="13" t="s">
        <v>20</v>
      </c>
      <c r="B18" s="7">
        <v>0</v>
      </c>
      <c r="C18" s="7"/>
      <c r="D18" s="7">
        <v>9679477</v>
      </c>
      <c r="E18" s="7"/>
      <c r="F18" s="6">
        <f t="shared" si="0"/>
        <v>-9679477</v>
      </c>
    </row>
    <row r="19" spans="1:6" ht="17.25" x14ac:dyDescent="0.4">
      <c r="A19" s="13" t="s">
        <v>21</v>
      </c>
      <c r="B19" s="8">
        <v>0</v>
      </c>
      <c r="C19" s="9"/>
      <c r="D19" s="8">
        <v>-226293</v>
      </c>
      <c r="E19" s="9"/>
      <c r="F19" s="14">
        <f t="shared" si="0"/>
        <v>226293</v>
      </c>
    </row>
    <row r="20" spans="1:6" x14ac:dyDescent="0.25">
      <c r="A20" s="2" t="s">
        <v>31</v>
      </c>
      <c r="B20" s="10">
        <f>SUM(B6:B19)</f>
        <v>501154047</v>
      </c>
      <c r="C20" s="11"/>
      <c r="D20" s="10">
        <f>SUM(D6:D19)</f>
        <v>534884061</v>
      </c>
      <c r="E20" s="11"/>
      <c r="F20" s="10">
        <f>SUM(F6:F19)</f>
        <v>-33730014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12" t="s">
        <v>22</v>
      </c>
      <c r="B22" s="2"/>
      <c r="C22" s="2"/>
      <c r="D22" s="2"/>
      <c r="E22" s="2"/>
      <c r="F2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0A90A-52D2-4750-868C-3D999F9F3D05}">
  <dimension ref="A1:F22"/>
  <sheetViews>
    <sheetView workbookViewId="0">
      <selection activeCell="A35" sqref="A35"/>
    </sheetView>
  </sheetViews>
  <sheetFormatPr defaultRowHeight="15" x14ac:dyDescent="0.25"/>
  <cols>
    <col min="1" max="1" width="44.140625" bestFit="1" customWidth="1"/>
    <col min="2" max="2" width="13.7109375" bestFit="1" customWidth="1"/>
    <col min="3" max="3" width="2.140625" customWidth="1"/>
    <col min="4" max="4" width="13.7109375" bestFit="1" customWidth="1"/>
    <col min="5" max="5" width="2.140625" customWidth="1"/>
    <col min="6" max="6" width="13.425781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2"/>
      <c r="B3" s="3" t="s">
        <v>1</v>
      </c>
      <c r="C3" s="3"/>
      <c r="D3" s="3" t="s">
        <v>2</v>
      </c>
      <c r="E3" s="3"/>
      <c r="F3" s="3" t="s">
        <v>3</v>
      </c>
    </row>
    <row r="4" spans="1:6" x14ac:dyDescent="0.25">
      <c r="A4" s="2"/>
      <c r="B4" s="3" t="s">
        <v>4</v>
      </c>
      <c r="C4" s="3"/>
      <c r="D4" s="3" t="s">
        <v>5</v>
      </c>
      <c r="E4" s="3"/>
      <c r="F4" s="3" t="s">
        <v>4</v>
      </c>
    </row>
    <row r="5" spans="1:6" x14ac:dyDescent="0.25">
      <c r="A5" s="2"/>
      <c r="B5" s="4" t="s">
        <v>6</v>
      </c>
      <c r="C5" s="5"/>
      <c r="D5" s="4" t="s">
        <v>7</v>
      </c>
      <c r="E5" s="5"/>
      <c r="F5" s="4" t="s">
        <v>8</v>
      </c>
    </row>
    <row r="6" spans="1:6" x14ac:dyDescent="0.25">
      <c r="A6" s="2" t="s">
        <v>27</v>
      </c>
      <c r="B6" s="6">
        <v>432663865</v>
      </c>
      <c r="C6" s="6"/>
      <c r="D6" s="6">
        <v>417846635</v>
      </c>
      <c r="E6" s="6"/>
      <c r="F6" s="6">
        <f>B6-D6</f>
        <v>14817230</v>
      </c>
    </row>
    <row r="7" spans="1:6" x14ac:dyDescent="0.25">
      <c r="A7" s="2" t="s">
        <v>9</v>
      </c>
      <c r="B7" s="2"/>
      <c r="C7" s="2"/>
      <c r="D7" s="2"/>
      <c r="E7" s="2"/>
      <c r="F7" s="6"/>
    </row>
    <row r="8" spans="1:6" x14ac:dyDescent="0.25">
      <c r="A8" s="13" t="s">
        <v>10</v>
      </c>
      <c r="B8" s="7">
        <v>9098982</v>
      </c>
      <c r="C8" s="7"/>
      <c r="D8" s="7"/>
      <c r="E8" s="7"/>
      <c r="F8" s="6">
        <f t="shared" ref="F8:F19" si="0">B8-D8</f>
        <v>9098982</v>
      </c>
    </row>
    <row r="9" spans="1:6" x14ac:dyDescent="0.25">
      <c r="A9" s="13" t="s">
        <v>11</v>
      </c>
      <c r="B9" s="7">
        <v>34782150</v>
      </c>
      <c r="C9" s="7"/>
      <c r="D9" s="7"/>
      <c r="E9" s="7"/>
      <c r="F9" s="6">
        <f t="shared" si="0"/>
        <v>34782150</v>
      </c>
    </row>
    <row r="10" spans="1:6" x14ac:dyDescent="0.25">
      <c r="A10" s="13" t="s">
        <v>12</v>
      </c>
      <c r="B10" s="7">
        <v>3737235</v>
      </c>
      <c r="C10" s="7"/>
      <c r="D10" s="7"/>
      <c r="E10" s="7"/>
      <c r="F10" s="6">
        <f t="shared" si="0"/>
        <v>3737235</v>
      </c>
    </row>
    <row r="11" spans="1:6" x14ac:dyDescent="0.25">
      <c r="A11" s="13" t="s">
        <v>13</v>
      </c>
      <c r="B11" s="7">
        <v>1394791</v>
      </c>
      <c r="C11" s="7"/>
      <c r="D11" s="7"/>
      <c r="E11" s="7"/>
      <c r="F11" s="6">
        <f t="shared" si="0"/>
        <v>1394791</v>
      </c>
    </row>
    <row r="12" spans="1:6" x14ac:dyDescent="0.25">
      <c r="A12" s="13" t="s">
        <v>14</v>
      </c>
      <c r="B12" s="7">
        <v>26422860</v>
      </c>
      <c r="C12" s="7"/>
      <c r="D12" s="7"/>
      <c r="E12" s="7"/>
      <c r="F12" s="6">
        <f t="shared" si="0"/>
        <v>26422860</v>
      </c>
    </row>
    <row r="13" spans="1:6" x14ac:dyDescent="0.25">
      <c r="A13" s="13" t="s">
        <v>15</v>
      </c>
      <c r="B13" s="7">
        <v>-768077</v>
      </c>
      <c r="C13" s="7"/>
      <c r="D13" s="7">
        <v>-768077</v>
      </c>
      <c r="E13" s="7"/>
      <c r="F13" s="6">
        <f t="shared" si="0"/>
        <v>0</v>
      </c>
    </row>
    <row r="14" spans="1:6" x14ac:dyDescent="0.25">
      <c r="A14" s="13" t="s">
        <v>16</v>
      </c>
      <c r="B14" s="7">
        <v>-24429691</v>
      </c>
      <c r="C14" s="7"/>
      <c r="D14" s="7">
        <v>-24429691</v>
      </c>
      <c r="E14" s="7"/>
      <c r="F14" s="6">
        <f t="shared" si="0"/>
        <v>0</v>
      </c>
    </row>
    <row r="15" spans="1:6" x14ac:dyDescent="0.25">
      <c r="A15" s="13" t="s">
        <v>17</v>
      </c>
      <c r="B15" s="7"/>
      <c r="C15" s="7"/>
      <c r="D15" s="7">
        <v>-329478</v>
      </c>
      <c r="E15" s="7"/>
      <c r="F15" s="6">
        <f t="shared" si="0"/>
        <v>329478</v>
      </c>
    </row>
    <row r="16" spans="1:6" x14ac:dyDescent="0.25">
      <c r="A16" s="13" t="s">
        <v>18</v>
      </c>
      <c r="B16" s="7"/>
      <c r="C16" s="7"/>
      <c r="D16" s="7">
        <v>5478535</v>
      </c>
      <c r="E16" s="7"/>
      <c r="F16" s="6">
        <f t="shared" si="0"/>
        <v>-5478535</v>
      </c>
    </row>
    <row r="17" spans="1:6" x14ac:dyDescent="0.25">
      <c r="A17" s="13" t="s">
        <v>19</v>
      </c>
      <c r="B17" s="7"/>
      <c r="C17" s="7"/>
      <c r="D17" s="7">
        <v>43145674</v>
      </c>
      <c r="E17" s="7"/>
      <c r="F17" s="6">
        <f t="shared" si="0"/>
        <v>-43145674</v>
      </c>
    </row>
    <row r="18" spans="1:6" x14ac:dyDescent="0.25">
      <c r="A18" s="13" t="s">
        <v>20</v>
      </c>
      <c r="B18" s="7"/>
      <c r="C18" s="7"/>
      <c r="D18" s="7">
        <v>9595253</v>
      </c>
      <c r="E18" s="7"/>
      <c r="F18" s="6">
        <f t="shared" si="0"/>
        <v>-9595253</v>
      </c>
    </row>
    <row r="19" spans="1:6" ht="17.25" x14ac:dyDescent="0.4">
      <c r="A19" s="13" t="s">
        <v>21</v>
      </c>
      <c r="B19" s="8"/>
      <c r="C19" s="9"/>
      <c r="D19" s="8">
        <v>-257985</v>
      </c>
      <c r="E19" s="9"/>
      <c r="F19" s="6">
        <f t="shared" si="0"/>
        <v>257985</v>
      </c>
    </row>
    <row r="20" spans="1:6" x14ac:dyDescent="0.25">
      <c r="A20" s="2" t="s">
        <v>28</v>
      </c>
      <c r="B20" s="10">
        <f>SUM(B6:B19)</f>
        <v>482902115</v>
      </c>
      <c r="C20" s="11"/>
      <c r="D20" s="10">
        <f>SUM(D6:D19)</f>
        <v>450280866</v>
      </c>
      <c r="E20" s="11"/>
      <c r="F20" s="10">
        <f>SUM(F6:F19)</f>
        <v>32621249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12" t="s">
        <v>22</v>
      </c>
      <c r="B22" s="2"/>
      <c r="C22" s="2"/>
      <c r="D22" s="2"/>
      <c r="E22" s="2"/>
      <c r="F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workbookViewId="0">
      <selection activeCell="A23" sqref="A23"/>
    </sheetView>
  </sheetViews>
  <sheetFormatPr defaultRowHeight="15" x14ac:dyDescent="0.25"/>
  <cols>
    <col min="1" max="1" width="44.140625" bestFit="1" customWidth="1"/>
    <col min="2" max="2" width="13.7109375" bestFit="1" customWidth="1"/>
    <col min="3" max="3" width="2.140625" customWidth="1"/>
    <col min="4" max="4" width="13.7109375" bestFit="1" customWidth="1"/>
    <col min="5" max="5" width="2.140625" customWidth="1"/>
    <col min="6" max="6" width="12.57031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2"/>
      <c r="B3" s="3" t="s">
        <v>1</v>
      </c>
      <c r="C3" s="3"/>
      <c r="D3" s="3" t="s">
        <v>2</v>
      </c>
      <c r="E3" s="3"/>
      <c r="F3" s="3" t="s">
        <v>3</v>
      </c>
    </row>
    <row r="4" spans="1:6" x14ac:dyDescent="0.25">
      <c r="A4" s="2"/>
      <c r="B4" s="3" t="s">
        <v>4</v>
      </c>
      <c r="C4" s="3"/>
      <c r="D4" s="3" t="s">
        <v>5</v>
      </c>
      <c r="E4" s="3"/>
      <c r="F4" s="3" t="s">
        <v>4</v>
      </c>
    </row>
    <row r="5" spans="1:6" x14ac:dyDescent="0.25">
      <c r="A5" s="2"/>
      <c r="B5" s="4" t="s">
        <v>6</v>
      </c>
      <c r="C5" s="5"/>
      <c r="D5" s="4" t="s">
        <v>7</v>
      </c>
      <c r="E5" s="5"/>
      <c r="F5" s="4" t="s">
        <v>8</v>
      </c>
    </row>
    <row r="6" spans="1:6" x14ac:dyDescent="0.25">
      <c r="A6" s="2" t="s">
        <v>25</v>
      </c>
      <c r="B6" s="6">
        <v>415722026</v>
      </c>
      <c r="C6" s="6">
        <v>0</v>
      </c>
      <c r="D6" s="6">
        <v>369279882</v>
      </c>
      <c r="E6" s="6">
        <v>0</v>
      </c>
      <c r="F6" s="6">
        <v>46442144</v>
      </c>
    </row>
    <row r="7" spans="1:6" x14ac:dyDescent="0.25">
      <c r="A7" s="2" t="s">
        <v>9</v>
      </c>
      <c r="B7" s="2"/>
      <c r="C7" s="2"/>
      <c r="D7" s="2"/>
      <c r="E7" s="2"/>
      <c r="F7" s="2"/>
    </row>
    <row r="8" spans="1:6" x14ac:dyDescent="0.25">
      <c r="A8" s="2" t="s">
        <v>10</v>
      </c>
      <c r="B8" s="7">
        <v>8666185</v>
      </c>
      <c r="C8" s="7"/>
      <c r="D8" s="7">
        <v>0</v>
      </c>
      <c r="E8" s="7"/>
      <c r="F8" s="7">
        <f>B8-D8</f>
        <v>8666185</v>
      </c>
    </row>
    <row r="9" spans="1:6" x14ac:dyDescent="0.25">
      <c r="A9" s="2" t="s">
        <v>11</v>
      </c>
      <c r="B9" s="7">
        <v>33398575</v>
      </c>
      <c r="C9" s="7"/>
      <c r="D9" s="7">
        <v>0</v>
      </c>
      <c r="E9" s="7"/>
      <c r="F9" s="7">
        <f t="shared" ref="F9:F19" si="0">B9-D9</f>
        <v>33398575</v>
      </c>
    </row>
    <row r="10" spans="1:6" x14ac:dyDescent="0.25">
      <c r="A10" s="2" t="s">
        <v>12</v>
      </c>
      <c r="B10" s="7">
        <v>0</v>
      </c>
      <c r="C10" s="7"/>
      <c r="D10" s="7">
        <v>0</v>
      </c>
      <c r="E10" s="7"/>
      <c r="F10" s="7">
        <f t="shared" si="0"/>
        <v>0</v>
      </c>
    </row>
    <row r="11" spans="1:6" x14ac:dyDescent="0.25">
      <c r="A11" s="2" t="s">
        <v>13</v>
      </c>
      <c r="B11" s="7">
        <v>-523743</v>
      </c>
      <c r="C11" s="7"/>
      <c r="D11" s="7">
        <v>0</v>
      </c>
      <c r="E11" s="7"/>
      <c r="F11" s="7">
        <f t="shared" si="0"/>
        <v>-523743</v>
      </c>
    </row>
    <row r="12" spans="1:6" x14ac:dyDescent="0.25">
      <c r="A12" s="2" t="s">
        <v>14</v>
      </c>
      <c r="B12" s="7">
        <v>0</v>
      </c>
      <c r="C12" s="7"/>
      <c r="D12" s="7">
        <v>0</v>
      </c>
      <c r="E12" s="7"/>
      <c r="F12" s="7">
        <f t="shared" si="0"/>
        <v>0</v>
      </c>
    </row>
    <row r="13" spans="1:6" x14ac:dyDescent="0.25">
      <c r="A13" s="2" t="s">
        <v>15</v>
      </c>
      <c r="B13" s="7">
        <v>0</v>
      </c>
      <c r="C13" s="7"/>
      <c r="D13" s="7">
        <v>0</v>
      </c>
      <c r="E13" s="7"/>
      <c r="F13" s="7">
        <f t="shared" si="0"/>
        <v>0</v>
      </c>
    </row>
    <row r="14" spans="1:6" x14ac:dyDescent="0.25">
      <c r="A14" s="2" t="s">
        <v>16</v>
      </c>
      <c r="B14" s="7">
        <v>-24599178</v>
      </c>
      <c r="C14" s="7"/>
      <c r="D14" s="7">
        <v>-24599177</v>
      </c>
      <c r="E14" s="7"/>
      <c r="F14" s="7">
        <f t="shared" si="0"/>
        <v>-1</v>
      </c>
    </row>
    <row r="15" spans="1:6" x14ac:dyDescent="0.25">
      <c r="A15" s="2" t="s">
        <v>17</v>
      </c>
      <c r="B15" s="7">
        <v>0</v>
      </c>
      <c r="C15" s="7"/>
      <c r="D15" s="7">
        <v>-318415</v>
      </c>
      <c r="E15" s="7"/>
      <c r="F15" s="7">
        <f t="shared" si="0"/>
        <v>318415</v>
      </c>
    </row>
    <row r="16" spans="1:6" x14ac:dyDescent="0.25">
      <c r="A16" s="2" t="s">
        <v>18</v>
      </c>
      <c r="B16" s="7">
        <v>0</v>
      </c>
      <c r="C16" s="7"/>
      <c r="D16" s="7">
        <v>4894444</v>
      </c>
      <c r="E16" s="7"/>
      <c r="F16" s="7">
        <f t="shared" si="0"/>
        <v>-4894444</v>
      </c>
    </row>
    <row r="17" spans="1:6" x14ac:dyDescent="0.25">
      <c r="A17" s="2" t="s">
        <v>19</v>
      </c>
      <c r="B17" s="7">
        <v>0</v>
      </c>
      <c r="C17" s="7"/>
      <c r="D17" s="7">
        <v>60654735</v>
      </c>
      <c r="E17" s="7"/>
      <c r="F17" s="7">
        <f t="shared" si="0"/>
        <v>-60654735</v>
      </c>
    </row>
    <row r="18" spans="1:6" x14ac:dyDescent="0.25">
      <c r="A18" s="2" t="s">
        <v>20</v>
      </c>
      <c r="B18" s="7">
        <v>0</v>
      </c>
      <c r="C18" s="7"/>
      <c r="D18" s="7">
        <v>8267728</v>
      </c>
      <c r="E18" s="7"/>
      <c r="F18" s="7">
        <f t="shared" si="0"/>
        <v>-8267728</v>
      </c>
    </row>
    <row r="19" spans="1:6" ht="17.25" x14ac:dyDescent="0.4">
      <c r="A19" s="2" t="s">
        <v>21</v>
      </c>
      <c r="B19" s="8">
        <v>0</v>
      </c>
      <c r="C19" s="9"/>
      <c r="D19" s="8">
        <v>-332562</v>
      </c>
      <c r="E19" s="9"/>
      <c r="F19" s="9">
        <f t="shared" si="0"/>
        <v>332562</v>
      </c>
    </row>
    <row r="20" spans="1:6" x14ac:dyDescent="0.25">
      <c r="A20" s="2" t="s">
        <v>26</v>
      </c>
      <c r="B20" s="10">
        <f>SUM(B6:B19)</f>
        <v>432663865</v>
      </c>
      <c r="C20" s="11"/>
      <c r="D20" s="10">
        <f>SUM(D6:D19)</f>
        <v>417846635</v>
      </c>
      <c r="E20" s="11"/>
      <c r="F20" s="10">
        <f>SUM(F6:F19)</f>
        <v>14817230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12" t="s">
        <v>22</v>
      </c>
      <c r="B22" s="2"/>
      <c r="C22" s="2"/>
      <c r="D22" s="2"/>
      <c r="E22" s="2"/>
      <c r="F2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F21" sqref="F21"/>
    </sheetView>
  </sheetViews>
  <sheetFormatPr defaultRowHeight="15" x14ac:dyDescent="0.25"/>
  <cols>
    <col min="1" max="1" width="44.140625" bestFit="1" customWidth="1"/>
    <col min="2" max="2" width="13.7109375" bestFit="1" customWidth="1"/>
    <col min="3" max="3" width="2.140625" customWidth="1"/>
    <col min="4" max="4" width="13.7109375" bestFit="1" customWidth="1"/>
    <col min="5" max="5" width="2.140625" customWidth="1"/>
    <col min="6" max="6" width="12.57031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/>
      <c r="B2" s="2"/>
      <c r="C2" s="2"/>
      <c r="D2" s="2"/>
      <c r="E2" s="2"/>
      <c r="F2" s="2"/>
    </row>
    <row r="3" spans="1:6" x14ac:dyDescent="0.25">
      <c r="A3" s="2"/>
      <c r="B3" s="3" t="s">
        <v>1</v>
      </c>
      <c r="C3" s="3"/>
      <c r="D3" s="3" t="s">
        <v>2</v>
      </c>
      <c r="E3" s="3"/>
      <c r="F3" s="3" t="s">
        <v>3</v>
      </c>
    </row>
    <row r="4" spans="1:6" x14ac:dyDescent="0.25">
      <c r="A4" s="2"/>
      <c r="B4" s="3" t="s">
        <v>4</v>
      </c>
      <c r="C4" s="3"/>
      <c r="D4" s="3" t="s">
        <v>5</v>
      </c>
      <c r="E4" s="3"/>
      <c r="F4" s="3" t="s">
        <v>4</v>
      </c>
    </row>
    <row r="5" spans="1:6" x14ac:dyDescent="0.25">
      <c r="A5" s="2"/>
      <c r="B5" s="4" t="s">
        <v>6</v>
      </c>
      <c r="C5" s="5"/>
      <c r="D5" s="4" t="s">
        <v>7</v>
      </c>
      <c r="E5" s="5"/>
      <c r="F5" s="4" t="s">
        <v>8</v>
      </c>
    </row>
    <row r="6" spans="1:6" x14ac:dyDescent="0.25">
      <c r="A6" s="2" t="s">
        <v>23</v>
      </c>
      <c r="B6" s="6">
        <v>399570319</v>
      </c>
      <c r="C6" s="6">
        <v>0</v>
      </c>
      <c r="D6" s="6">
        <v>388150545</v>
      </c>
      <c r="E6" s="6">
        <v>0</v>
      </c>
      <c r="F6" s="6">
        <v>11419774</v>
      </c>
    </row>
    <row r="7" spans="1:6" x14ac:dyDescent="0.25">
      <c r="A7" s="2" t="s">
        <v>9</v>
      </c>
      <c r="B7" s="2"/>
      <c r="C7" s="2"/>
      <c r="D7" s="2"/>
      <c r="E7" s="2"/>
      <c r="F7" s="2"/>
    </row>
    <row r="8" spans="1:6" x14ac:dyDescent="0.25">
      <c r="A8" s="2" t="s">
        <v>10</v>
      </c>
      <c r="B8" s="7">
        <v>8550427</v>
      </c>
      <c r="C8" s="7"/>
      <c r="D8" s="7">
        <v>0</v>
      </c>
      <c r="E8" s="7"/>
      <c r="F8" s="7">
        <f>B8-D8</f>
        <v>8550427</v>
      </c>
    </row>
    <row r="9" spans="1:6" x14ac:dyDescent="0.25">
      <c r="A9" s="2" t="s">
        <v>11</v>
      </c>
      <c r="B9" s="7">
        <v>32131066</v>
      </c>
      <c r="C9" s="7"/>
      <c r="D9" s="7">
        <v>0</v>
      </c>
      <c r="E9" s="7"/>
      <c r="F9" s="7">
        <f t="shared" ref="F9:F19" si="0">B9-D9</f>
        <v>32131066</v>
      </c>
    </row>
    <row r="10" spans="1:6" x14ac:dyDescent="0.25">
      <c r="A10" s="2" t="s">
        <v>12</v>
      </c>
      <c r="B10" s="7">
        <v>-1193608</v>
      </c>
      <c r="C10" s="7"/>
      <c r="D10" s="7">
        <v>0</v>
      </c>
      <c r="E10" s="7"/>
      <c r="F10" s="7">
        <f t="shared" si="0"/>
        <v>-1193608</v>
      </c>
    </row>
    <row r="11" spans="1:6" x14ac:dyDescent="0.25">
      <c r="A11" s="2" t="s">
        <v>13</v>
      </c>
      <c r="B11" s="7">
        <v>-1091944</v>
      </c>
      <c r="C11" s="7"/>
      <c r="D11" s="7">
        <v>-1091944</v>
      </c>
      <c r="E11" s="7"/>
      <c r="F11" s="7">
        <f t="shared" si="0"/>
        <v>0</v>
      </c>
    </row>
    <row r="12" spans="1:6" x14ac:dyDescent="0.25">
      <c r="A12" s="2" t="s">
        <v>14</v>
      </c>
      <c r="B12" s="7"/>
      <c r="C12" s="7"/>
      <c r="D12" s="7"/>
      <c r="E12" s="7"/>
      <c r="F12" s="7">
        <f t="shared" si="0"/>
        <v>0</v>
      </c>
    </row>
    <row r="13" spans="1:6" x14ac:dyDescent="0.25">
      <c r="A13" s="2" t="s">
        <v>15</v>
      </c>
      <c r="B13" s="7"/>
      <c r="C13" s="7"/>
      <c r="D13" s="7"/>
      <c r="E13" s="7"/>
      <c r="F13" s="7">
        <f t="shared" si="0"/>
        <v>0</v>
      </c>
    </row>
    <row r="14" spans="1:6" x14ac:dyDescent="0.25">
      <c r="A14" s="2" t="s">
        <v>16</v>
      </c>
      <c r="B14" s="7">
        <v>-22244234</v>
      </c>
      <c r="C14" s="7"/>
      <c r="D14" s="7">
        <v>-22244234</v>
      </c>
      <c r="E14" s="7"/>
      <c r="F14" s="7">
        <f t="shared" si="0"/>
        <v>0</v>
      </c>
    </row>
    <row r="15" spans="1:6" x14ac:dyDescent="0.25">
      <c r="A15" s="2" t="s">
        <v>17</v>
      </c>
      <c r="B15" s="7"/>
      <c r="C15" s="7"/>
      <c r="D15" s="7">
        <v>-296607</v>
      </c>
      <c r="E15" s="7"/>
      <c r="F15" s="7">
        <f t="shared" si="0"/>
        <v>296607</v>
      </c>
    </row>
    <row r="16" spans="1:6" x14ac:dyDescent="0.25">
      <c r="A16" s="2" t="s">
        <v>18</v>
      </c>
      <c r="B16" s="7"/>
      <c r="C16" s="7"/>
      <c r="D16" s="7">
        <v>4586948</v>
      </c>
      <c r="E16" s="7"/>
      <c r="F16" s="7">
        <f t="shared" si="0"/>
        <v>-4586948</v>
      </c>
    </row>
    <row r="17" spans="1:6" x14ac:dyDescent="0.25">
      <c r="A17" s="2" t="s">
        <v>19</v>
      </c>
      <c r="B17" s="7"/>
      <c r="C17" s="7"/>
      <c r="D17" s="7">
        <v>-7353289</v>
      </c>
      <c r="E17" s="7"/>
      <c r="F17" s="7">
        <f t="shared" si="0"/>
        <v>7353289</v>
      </c>
    </row>
    <row r="18" spans="1:6" x14ac:dyDescent="0.25">
      <c r="A18" s="2" t="s">
        <v>20</v>
      </c>
      <c r="B18" s="7"/>
      <c r="C18" s="7"/>
      <c r="D18" s="7">
        <v>7778148</v>
      </c>
      <c r="E18" s="7"/>
      <c r="F18" s="7">
        <f t="shared" si="0"/>
        <v>-7778148</v>
      </c>
    </row>
    <row r="19" spans="1:6" ht="17.25" x14ac:dyDescent="0.4">
      <c r="A19" s="2" t="s">
        <v>21</v>
      </c>
      <c r="B19" s="8"/>
      <c r="C19" s="9"/>
      <c r="D19" s="8">
        <v>-249684</v>
      </c>
      <c r="E19" s="9"/>
      <c r="F19" s="7">
        <f t="shared" si="0"/>
        <v>249684</v>
      </c>
    </row>
    <row r="20" spans="1:6" x14ac:dyDescent="0.25">
      <c r="A20" s="2" t="s">
        <v>24</v>
      </c>
      <c r="B20" s="10">
        <f>SUM(B6:B19)+1</f>
        <v>415722027</v>
      </c>
      <c r="C20" s="11"/>
      <c r="D20" s="10">
        <f>SUM(D6:D19)</f>
        <v>369279883</v>
      </c>
      <c r="E20" s="11"/>
      <c r="F20" s="10">
        <v>46442144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12" t="s">
        <v>22</v>
      </c>
      <c r="B22" s="2"/>
      <c r="C22" s="2"/>
      <c r="D22" s="2"/>
      <c r="E22" s="2"/>
      <c r="F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FY2023</vt:lpstr>
      <vt:lpstr>FY2022</vt:lpstr>
      <vt:lpstr>FY2021</vt:lpstr>
      <vt:lpstr>FY2020</vt:lpstr>
      <vt:lpstr>FY2019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Internal Audit</cp:lastModifiedBy>
  <dcterms:created xsi:type="dcterms:W3CDTF">2019-05-02T20:22:52Z</dcterms:created>
  <dcterms:modified xsi:type="dcterms:W3CDTF">2024-08-19T17:17:11Z</dcterms:modified>
</cp:coreProperties>
</file>