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Financial Transparency &amp; Trends\Transparency Stars\FY2023\Debt Obligations Star\Support\"/>
    </mc:Choice>
  </mc:AlternateContent>
  <xr:revisionPtr revIDLastSave="0" documentId="13_ncr:1_{3AF39CF8-A56E-45E1-81EE-57B6FB3CD30C}" xr6:coauthVersionLast="36" xr6:coauthVersionMax="47" xr10:uidLastSave="{00000000-0000-0000-0000-000000000000}"/>
  <bookViews>
    <workbookView xWindow="0" yWindow="0" windowWidth="28800" windowHeight="12105" tabRatio="979" xr2:uid="{00000000-000D-0000-FFFF-FFFF00000000}"/>
  </bookViews>
  <sheets>
    <sheet name="Summary" sheetId="55" r:id="rId1"/>
    <sheet name="4215" sheetId="8" r:id="rId2"/>
    <sheet name="4368" sheetId="12" r:id="rId3"/>
    <sheet name="4021" sheetId="53" r:id="rId4"/>
    <sheet name="4023" sheetId="60" r:id="rId5"/>
    <sheet name="4026" sheetId="65" r:id="rId6"/>
    <sheet name="4017" sheetId="68" r:id="rId7"/>
    <sheet name="4014" sheetId="69" r:id="rId8"/>
    <sheet name="4015" sheetId="70" r:id="rId9"/>
    <sheet name="4016" sheetId="71" r:id="rId10"/>
    <sheet name="4207" sheetId="72" r:id="rId11"/>
    <sheet name="4313" sheetId="73" r:id="rId12"/>
  </sheets>
  <externalReferences>
    <externalReference r:id="rId13"/>
  </externalReferences>
  <definedNames>
    <definedName name="_Int08" localSheetId="7">#REF!</definedName>
    <definedName name="_Int08" localSheetId="8">#REF!</definedName>
    <definedName name="_Int08" localSheetId="9">#REF!</definedName>
    <definedName name="_Int08" localSheetId="6">#REF!</definedName>
    <definedName name="_Int08" localSheetId="10">#REF!</definedName>
    <definedName name="_Int08" localSheetId="11">#REF!</definedName>
    <definedName name="_Int08">#REF!</definedName>
    <definedName name="_Int09" localSheetId="7">#REF!</definedName>
    <definedName name="_Int09" localSheetId="8">#REF!</definedName>
    <definedName name="_Int09" localSheetId="9">#REF!</definedName>
    <definedName name="_Int09" localSheetId="6">#REF!</definedName>
    <definedName name="_Int09" localSheetId="10">#REF!</definedName>
    <definedName name="_Int09" localSheetId="11">#REF!</definedName>
    <definedName name="_Int09">#REF!</definedName>
    <definedName name="_Int10" localSheetId="7">#REF!</definedName>
    <definedName name="_Int10" localSheetId="8">#REF!</definedName>
    <definedName name="_Int10" localSheetId="9">#REF!</definedName>
    <definedName name="_Int10" localSheetId="6">#REF!</definedName>
    <definedName name="_Int10" localSheetId="10">#REF!</definedName>
    <definedName name="_Int10" localSheetId="11">#REF!</definedName>
    <definedName name="_Int10">#REF!</definedName>
    <definedName name="_Int11" localSheetId="7">#REF!</definedName>
    <definedName name="_Int11" localSheetId="8">#REF!</definedName>
    <definedName name="_Int11" localSheetId="9">#REF!</definedName>
    <definedName name="_Int11" localSheetId="6">#REF!</definedName>
    <definedName name="_Int11" localSheetId="10">#REF!</definedName>
    <definedName name="_Int11" localSheetId="11">#REF!</definedName>
    <definedName name="_Int11">#REF!</definedName>
    <definedName name="_Int12" localSheetId="7">#REF!</definedName>
    <definedName name="_Int12" localSheetId="8">#REF!</definedName>
    <definedName name="_Int12" localSheetId="9">#REF!</definedName>
    <definedName name="_Int12" localSheetId="6">#REF!</definedName>
    <definedName name="_Int12" localSheetId="10">#REF!</definedName>
    <definedName name="_Int12" localSheetId="11">#REF!</definedName>
    <definedName name="_Int12">#REF!</definedName>
    <definedName name="_Int13" localSheetId="7">#REF!</definedName>
    <definedName name="_Int13" localSheetId="8">#REF!</definedName>
    <definedName name="_Int13" localSheetId="9">#REF!</definedName>
    <definedName name="_Int13" localSheetId="6">#REF!</definedName>
    <definedName name="_Int13" localSheetId="10">#REF!</definedName>
    <definedName name="_Int13" localSheetId="11">#REF!</definedName>
    <definedName name="_Int13">#REF!</definedName>
    <definedName name="_Int14" localSheetId="7">#REF!</definedName>
    <definedName name="_Int14" localSheetId="8">#REF!</definedName>
    <definedName name="_Int14" localSheetId="9">#REF!</definedName>
    <definedName name="_Int14" localSheetId="6">#REF!</definedName>
    <definedName name="_Int14" localSheetId="10">#REF!</definedName>
    <definedName name="_Int14" localSheetId="11">#REF!</definedName>
    <definedName name="_Int14">#REF!</definedName>
    <definedName name="_Int15" localSheetId="7">#REF!</definedName>
    <definedName name="_Int15" localSheetId="8">#REF!</definedName>
    <definedName name="_Int15" localSheetId="9">#REF!</definedName>
    <definedName name="_Int15" localSheetId="6">#REF!</definedName>
    <definedName name="_Int15" localSheetId="10">#REF!</definedName>
    <definedName name="_Int15" localSheetId="11">#REF!</definedName>
    <definedName name="_Int15">#REF!</definedName>
    <definedName name="_Int16" localSheetId="7">#REF!</definedName>
    <definedName name="_Int16" localSheetId="8">#REF!</definedName>
    <definedName name="_Int16" localSheetId="9">#REF!</definedName>
    <definedName name="_Int16" localSheetId="6">#REF!</definedName>
    <definedName name="_Int16" localSheetId="10">#REF!</definedName>
    <definedName name="_Int16" localSheetId="11">#REF!</definedName>
    <definedName name="_Int16">#REF!</definedName>
    <definedName name="_Int17" localSheetId="7">#REF!</definedName>
    <definedName name="_Int17" localSheetId="8">#REF!</definedName>
    <definedName name="_Int17" localSheetId="9">#REF!</definedName>
    <definedName name="_Int17" localSheetId="6">#REF!</definedName>
    <definedName name="_Int17" localSheetId="10">#REF!</definedName>
    <definedName name="_Int17" localSheetId="11">#REF!</definedName>
    <definedName name="_Int17">#REF!</definedName>
    <definedName name="_Int18" localSheetId="7">#REF!</definedName>
    <definedName name="_Int18" localSheetId="8">#REF!</definedName>
    <definedName name="_Int18" localSheetId="9">#REF!</definedName>
    <definedName name="_Int18" localSheetId="6">#REF!</definedName>
    <definedName name="_Int18" localSheetId="10">#REF!</definedName>
    <definedName name="_Int18" localSheetId="11">#REF!</definedName>
    <definedName name="_Int18">#REF!</definedName>
    <definedName name="_Int19" localSheetId="7">#REF!</definedName>
    <definedName name="_Int19" localSheetId="8">#REF!</definedName>
    <definedName name="_Int19" localSheetId="9">#REF!</definedName>
    <definedName name="_Int19" localSheetId="6">#REF!</definedName>
    <definedName name="_Int19" localSheetId="10">#REF!</definedName>
    <definedName name="_Int19" localSheetId="11">#REF!</definedName>
    <definedName name="_Int19">#REF!</definedName>
    <definedName name="_Int20" localSheetId="7">#REF!</definedName>
    <definedName name="_Int20" localSheetId="8">#REF!</definedName>
    <definedName name="_Int20" localSheetId="9">#REF!</definedName>
    <definedName name="_Int20" localSheetId="6">#REF!</definedName>
    <definedName name="_Int20" localSheetId="10">#REF!</definedName>
    <definedName name="_Int20" localSheetId="11">#REF!</definedName>
    <definedName name="_Int20">#REF!</definedName>
    <definedName name="_Int21" localSheetId="7">#REF!</definedName>
    <definedName name="_Int21" localSheetId="8">#REF!</definedName>
    <definedName name="_Int21" localSheetId="9">#REF!</definedName>
    <definedName name="_Int21" localSheetId="6">#REF!</definedName>
    <definedName name="_Int21" localSheetId="10">#REF!</definedName>
    <definedName name="_Int21" localSheetId="11">#REF!</definedName>
    <definedName name="_Int21">#REF!</definedName>
    <definedName name="_Int22" localSheetId="7">#REF!</definedName>
    <definedName name="_Int22" localSheetId="8">#REF!</definedName>
    <definedName name="_Int22" localSheetId="9">#REF!</definedName>
    <definedName name="_Int22" localSheetId="6">#REF!</definedName>
    <definedName name="_Int22" localSheetId="10">#REF!</definedName>
    <definedName name="_Int22" localSheetId="11">#REF!</definedName>
    <definedName name="_Int22">#REF!</definedName>
    <definedName name="_Int23" localSheetId="7">#REF!</definedName>
    <definedName name="_Int23" localSheetId="8">#REF!</definedName>
    <definedName name="_Int23" localSheetId="9">#REF!</definedName>
    <definedName name="_Int23" localSheetId="6">#REF!</definedName>
    <definedName name="_Int23" localSheetId="10">#REF!</definedName>
    <definedName name="_Int23" localSheetId="11">#REF!</definedName>
    <definedName name="_Int23">#REF!</definedName>
    <definedName name="_Int24" localSheetId="7">#REF!</definedName>
    <definedName name="_Int24" localSheetId="8">#REF!</definedName>
    <definedName name="_Int24" localSheetId="9">#REF!</definedName>
    <definedName name="_Int24" localSheetId="6">#REF!</definedName>
    <definedName name="_Int24" localSheetId="10">#REF!</definedName>
    <definedName name="_Int24" localSheetId="11">#REF!</definedName>
    <definedName name="_Int24">#REF!</definedName>
    <definedName name="_Int25" localSheetId="7">#REF!</definedName>
    <definedName name="_Int25" localSheetId="8">#REF!</definedName>
    <definedName name="_Int25" localSheetId="9">#REF!</definedName>
    <definedName name="_Int25" localSheetId="6">#REF!</definedName>
    <definedName name="_Int25" localSheetId="10">#REF!</definedName>
    <definedName name="_Int25" localSheetId="11">#REF!</definedName>
    <definedName name="_Int25">#REF!</definedName>
    <definedName name="_Int26" localSheetId="7">#REF!</definedName>
    <definedName name="_Int26" localSheetId="8">#REF!</definedName>
    <definedName name="_Int26" localSheetId="9">#REF!</definedName>
    <definedName name="_Int26" localSheetId="6">#REF!</definedName>
    <definedName name="_Int26" localSheetId="10">#REF!</definedName>
    <definedName name="_Int26" localSheetId="11">#REF!</definedName>
    <definedName name="_Int26">#REF!</definedName>
    <definedName name="_Int27" localSheetId="7">#REF!</definedName>
    <definedName name="_Int27" localSheetId="8">#REF!</definedName>
    <definedName name="_Int27" localSheetId="9">#REF!</definedName>
    <definedName name="_Int27" localSheetId="6">#REF!</definedName>
    <definedName name="_Int27" localSheetId="10">#REF!</definedName>
    <definedName name="_Int27" localSheetId="11">#REF!</definedName>
    <definedName name="_Int27">#REF!</definedName>
    <definedName name="_Int28" localSheetId="7">#REF!</definedName>
    <definedName name="_Int28" localSheetId="8">#REF!</definedName>
    <definedName name="_Int28" localSheetId="9">#REF!</definedName>
    <definedName name="_Int28" localSheetId="6">#REF!</definedName>
    <definedName name="_Int28" localSheetId="10">#REF!</definedName>
    <definedName name="_Int28" localSheetId="11">#REF!</definedName>
    <definedName name="_Int28">#REF!</definedName>
    <definedName name="_Int29" localSheetId="7">#REF!</definedName>
    <definedName name="_Int29" localSheetId="8">#REF!</definedName>
    <definedName name="_Int29" localSheetId="9">#REF!</definedName>
    <definedName name="_Int29" localSheetId="6">#REF!</definedName>
    <definedName name="_Int29" localSheetId="10">#REF!</definedName>
    <definedName name="_Int29" localSheetId="11">#REF!</definedName>
    <definedName name="_Int29">#REF!</definedName>
    <definedName name="_Int30" localSheetId="7">#REF!</definedName>
    <definedName name="_Int30" localSheetId="8">#REF!</definedName>
    <definedName name="_Int30" localSheetId="9">#REF!</definedName>
    <definedName name="_Int30" localSheetId="6">#REF!</definedName>
    <definedName name="_Int30" localSheetId="10">#REF!</definedName>
    <definedName name="_Int30" localSheetId="11">#REF!</definedName>
    <definedName name="_Int30">#REF!</definedName>
    <definedName name="_Int31" localSheetId="7">#REF!</definedName>
    <definedName name="_Int31" localSheetId="8">#REF!</definedName>
    <definedName name="_Int31" localSheetId="9">#REF!</definedName>
    <definedName name="_Int31" localSheetId="6">#REF!</definedName>
    <definedName name="_Int31" localSheetId="10">#REF!</definedName>
    <definedName name="_Int31" localSheetId="11">#REF!</definedName>
    <definedName name="_Int31">#REF!</definedName>
    <definedName name="Interest2011">Summary!$C$7</definedName>
    <definedName name="Interest2012">Summary!$C$8</definedName>
    <definedName name="Interest2013">Summary!$C$9</definedName>
    <definedName name="Interest2014" localSheetId="7">Summary!#REF!</definedName>
    <definedName name="Interest2014" localSheetId="8">Summary!#REF!</definedName>
    <definedName name="Interest2014" localSheetId="9">Summary!#REF!</definedName>
    <definedName name="Interest2014" localSheetId="6">Summary!#REF!</definedName>
    <definedName name="Interest2014" localSheetId="10">Summary!#REF!</definedName>
    <definedName name="Interest2014" localSheetId="11">Summary!#REF!</definedName>
    <definedName name="Interest2014">Summary!#REF!</definedName>
    <definedName name="Interest2015">Summary!$C$10</definedName>
    <definedName name="Interest2016">Summary!$C$11</definedName>
    <definedName name="Interest2017">Summary!$C$12</definedName>
    <definedName name="Interest2018">Summary!$C$13</definedName>
    <definedName name="Interest2019">Summary!$C$14</definedName>
    <definedName name="Interest2020">Summary!$C$15</definedName>
    <definedName name="Interest2021">Summary!$C$16</definedName>
    <definedName name="Interest2022">Summary!$C$17</definedName>
    <definedName name="Interest2023">Summary!$C$18</definedName>
    <definedName name="Interest2024">Summary!$C$19</definedName>
    <definedName name="Interest2025">Summary!$C$20</definedName>
    <definedName name="Interest2026">Summary!$C$21</definedName>
    <definedName name="Interest2027">Summary!$C$22</definedName>
    <definedName name="Interest2028">Summary!$C$23</definedName>
    <definedName name="Interest2029">Summary!$C$24</definedName>
    <definedName name="Interest2030" localSheetId="7">Summary!#REF!</definedName>
    <definedName name="Interest2030" localSheetId="8">Summary!#REF!</definedName>
    <definedName name="Interest2030" localSheetId="9">Summary!#REF!</definedName>
    <definedName name="Interest2030" localSheetId="6">Summary!#REF!</definedName>
    <definedName name="Interest2030" localSheetId="10">Summary!#REF!</definedName>
    <definedName name="Interest2030" localSheetId="11">Summary!#REF!</definedName>
    <definedName name="Interest2030">Summary!#REF!</definedName>
    <definedName name="Interest2031" localSheetId="7">Summary!#REF!</definedName>
    <definedName name="Interest2031" localSheetId="8">Summary!#REF!</definedName>
    <definedName name="Interest2031" localSheetId="9">Summary!#REF!</definedName>
    <definedName name="Interest2031" localSheetId="6">Summary!#REF!</definedName>
    <definedName name="Interest2031" localSheetId="10">Summary!#REF!</definedName>
    <definedName name="Interest2031" localSheetId="11">Summary!#REF!</definedName>
    <definedName name="Interest2031">Summary!#REF!</definedName>
    <definedName name="InterestTotal">Summary!$C$35</definedName>
    <definedName name="IntTot" localSheetId="7">#REF!</definedName>
    <definedName name="IntTot" localSheetId="8">#REF!</definedName>
    <definedName name="IntTot" localSheetId="9">#REF!</definedName>
    <definedName name="IntTot" localSheetId="6">#REF!</definedName>
    <definedName name="IntTot" localSheetId="10">#REF!</definedName>
    <definedName name="IntTot" localSheetId="11">#REF!</definedName>
    <definedName name="IntTot">#REF!</definedName>
    <definedName name="Prin08" localSheetId="7">#REF!</definedName>
    <definedName name="Prin08" localSheetId="8">#REF!</definedName>
    <definedName name="Prin08" localSheetId="9">#REF!</definedName>
    <definedName name="Prin08" localSheetId="6">#REF!</definedName>
    <definedName name="Prin08" localSheetId="10">#REF!</definedName>
    <definedName name="Prin08" localSheetId="11">#REF!</definedName>
    <definedName name="Prin08">#REF!</definedName>
    <definedName name="Prin09" localSheetId="7">#REF!</definedName>
    <definedName name="Prin09" localSheetId="8">#REF!</definedName>
    <definedName name="Prin09" localSheetId="9">#REF!</definedName>
    <definedName name="Prin09" localSheetId="6">#REF!</definedName>
    <definedName name="Prin09" localSheetId="10">#REF!</definedName>
    <definedName name="Prin09" localSheetId="11">#REF!</definedName>
    <definedName name="Prin09">#REF!</definedName>
    <definedName name="Prin10" localSheetId="7">#REF!</definedName>
    <definedName name="Prin10" localSheetId="8">#REF!</definedName>
    <definedName name="Prin10" localSheetId="9">#REF!</definedName>
    <definedName name="Prin10" localSheetId="6">#REF!</definedName>
    <definedName name="Prin10" localSheetId="10">#REF!</definedName>
    <definedName name="Prin10" localSheetId="11">#REF!</definedName>
    <definedName name="Prin10">#REF!</definedName>
    <definedName name="Prin11" localSheetId="7">#REF!</definedName>
    <definedName name="Prin11" localSheetId="8">#REF!</definedName>
    <definedName name="Prin11" localSheetId="9">#REF!</definedName>
    <definedName name="Prin11" localSheetId="6">#REF!</definedName>
    <definedName name="Prin11" localSheetId="10">#REF!</definedName>
    <definedName name="Prin11" localSheetId="11">#REF!</definedName>
    <definedName name="Prin11">#REF!</definedName>
    <definedName name="Prin12" localSheetId="7">#REF!</definedName>
    <definedName name="Prin12" localSheetId="8">#REF!</definedName>
    <definedName name="Prin12" localSheetId="9">#REF!</definedName>
    <definedName name="Prin12" localSheetId="6">#REF!</definedName>
    <definedName name="Prin12" localSheetId="10">#REF!</definedName>
    <definedName name="Prin12" localSheetId="11">#REF!</definedName>
    <definedName name="Prin12">#REF!</definedName>
    <definedName name="Prin13" localSheetId="7">#REF!</definedName>
    <definedName name="Prin13" localSheetId="8">#REF!</definedName>
    <definedName name="Prin13" localSheetId="9">#REF!</definedName>
    <definedName name="Prin13" localSheetId="6">#REF!</definedName>
    <definedName name="Prin13" localSheetId="10">#REF!</definedName>
    <definedName name="Prin13" localSheetId="11">#REF!</definedName>
    <definedName name="Prin13">#REF!</definedName>
    <definedName name="Prin14" localSheetId="7">#REF!</definedName>
    <definedName name="Prin14" localSheetId="8">#REF!</definedName>
    <definedName name="Prin14" localSheetId="9">#REF!</definedName>
    <definedName name="Prin14" localSheetId="6">#REF!</definedName>
    <definedName name="Prin14" localSheetId="10">#REF!</definedName>
    <definedName name="Prin14" localSheetId="11">#REF!</definedName>
    <definedName name="Prin14">#REF!</definedName>
    <definedName name="Prin15" localSheetId="7">#REF!</definedName>
    <definedName name="Prin15" localSheetId="8">#REF!</definedName>
    <definedName name="Prin15" localSheetId="9">#REF!</definedName>
    <definedName name="Prin15" localSheetId="6">#REF!</definedName>
    <definedName name="Prin15" localSheetId="10">#REF!</definedName>
    <definedName name="Prin15" localSheetId="11">#REF!</definedName>
    <definedName name="Prin15">#REF!</definedName>
    <definedName name="Prin16" localSheetId="7">#REF!</definedName>
    <definedName name="Prin16" localSheetId="8">#REF!</definedName>
    <definedName name="Prin16" localSheetId="9">#REF!</definedName>
    <definedName name="Prin16" localSheetId="6">#REF!</definedName>
    <definedName name="Prin16" localSheetId="10">#REF!</definedName>
    <definedName name="Prin16" localSheetId="11">#REF!</definedName>
    <definedName name="Prin16">#REF!</definedName>
    <definedName name="Prin17" localSheetId="7">#REF!</definedName>
    <definedName name="Prin17" localSheetId="8">#REF!</definedName>
    <definedName name="Prin17" localSheetId="9">#REF!</definedName>
    <definedName name="Prin17" localSheetId="6">#REF!</definedName>
    <definedName name="Prin17" localSheetId="10">#REF!</definedName>
    <definedName name="Prin17" localSheetId="11">#REF!</definedName>
    <definedName name="Prin17">#REF!</definedName>
    <definedName name="Prin18" localSheetId="7">#REF!</definedName>
    <definedName name="Prin18" localSheetId="8">#REF!</definedName>
    <definedName name="Prin18" localSheetId="9">#REF!</definedName>
    <definedName name="Prin18" localSheetId="6">#REF!</definedName>
    <definedName name="Prin18" localSheetId="10">#REF!</definedName>
    <definedName name="Prin18" localSheetId="11">#REF!</definedName>
    <definedName name="Prin18">#REF!</definedName>
    <definedName name="Prin19" localSheetId="7">#REF!</definedName>
    <definedName name="Prin19" localSheetId="8">#REF!</definedName>
    <definedName name="Prin19" localSheetId="9">#REF!</definedName>
    <definedName name="Prin19" localSheetId="6">#REF!</definedName>
    <definedName name="Prin19" localSheetId="10">#REF!</definedName>
    <definedName name="Prin19" localSheetId="11">#REF!</definedName>
    <definedName name="Prin19">#REF!</definedName>
    <definedName name="Prin20" localSheetId="7">#REF!</definedName>
    <definedName name="Prin20" localSheetId="8">#REF!</definedName>
    <definedName name="Prin20" localSheetId="9">#REF!</definedName>
    <definedName name="Prin20" localSheetId="6">#REF!</definedName>
    <definedName name="Prin20" localSheetId="10">#REF!</definedName>
    <definedName name="Prin20" localSheetId="11">#REF!</definedName>
    <definedName name="Prin20">#REF!</definedName>
    <definedName name="Prin21" localSheetId="7">#REF!</definedName>
    <definedName name="Prin21" localSheetId="8">#REF!</definedName>
    <definedName name="Prin21" localSheetId="9">#REF!</definedName>
    <definedName name="Prin21" localSheetId="6">#REF!</definedName>
    <definedName name="Prin21" localSheetId="10">#REF!</definedName>
    <definedName name="Prin21" localSheetId="11">#REF!</definedName>
    <definedName name="Prin21">#REF!</definedName>
    <definedName name="Prin22" localSheetId="7">#REF!</definedName>
    <definedName name="Prin22" localSheetId="8">#REF!</definedName>
    <definedName name="Prin22" localSheetId="9">#REF!</definedName>
    <definedName name="Prin22" localSheetId="6">#REF!</definedName>
    <definedName name="Prin22" localSheetId="10">#REF!</definedName>
    <definedName name="Prin22" localSheetId="11">#REF!</definedName>
    <definedName name="Prin22">#REF!</definedName>
    <definedName name="Prin23" localSheetId="7">#REF!</definedName>
    <definedName name="Prin23" localSheetId="8">#REF!</definedName>
    <definedName name="Prin23" localSheetId="9">#REF!</definedName>
    <definedName name="Prin23" localSheetId="6">#REF!</definedName>
    <definedName name="Prin23" localSheetId="10">#REF!</definedName>
    <definedName name="Prin23" localSheetId="11">#REF!</definedName>
    <definedName name="Prin23">#REF!</definedName>
    <definedName name="Prin24" localSheetId="7">#REF!</definedName>
    <definedName name="Prin24" localSheetId="8">#REF!</definedName>
    <definedName name="Prin24" localSheetId="9">#REF!</definedName>
    <definedName name="Prin24" localSheetId="6">#REF!</definedName>
    <definedName name="Prin24" localSheetId="10">#REF!</definedName>
    <definedName name="Prin24" localSheetId="11">#REF!</definedName>
    <definedName name="Prin24">#REF!</definedName>
    <definedName name="Prin25" localSheetId="7">#REF!</definedName>
    <definedName name="Prin25" localSheetId="8">#REF!</definedName>
    <definedName name="Prin25" localSheetId="9">#REF!</definedName>
    <definedName name="Prin25" localSheetId="6">#REF!</definedName>
    <definedName name="Prin25" localSheetId="10">#REF!</definedName>
    <definedName name="Prin25" localSheetId="11">#REF!</definedName>
    <definedName name="Prin25">#REF!</definedName>
    <definedName name="Prin26" localSheetId="7">#REF!</definedName>
    <definedName name="Prin26" localSheetId="8">#REF!</definedName>
    <definedName name="Prin26" localSheetId="9">#REF!</definedName>
    <definedName name="Prin26" localSheetId="6">#REF!</definedName>
    <definedName name="Prin26" localSheetId="10">#REF!</definedName>
    <definedName name="Prin26" localSheetId="11">#REF!</definedName>
    <definedName name="Prin26">#REF!</definedName>
    <definedName name="Prin27" localSheetId="7">#REF!</definedName>
    <definedName name="Prin27" localSheetId="8">#REF!</definedName>
    <definedName name="Prin27" localSheetId="9">#REF!</definedName>
    <definedName name="Prin27" localSheetId="6">#REF!</definedName>
    <definedName name="Prin27" localSheetId="10">#REF!</definedName>
    <definedName name="Prin27" localSheetId="11">#REF!</definedName>
    <definedName name="Prin27">#REF!</definedName>
    <definedName name="Prin28" localSheetId="7">#REF!</definedName>
    <definedName name="Prin28" localSheetId="8">#REF!</definedName>
    <definedName name="Prin28" localSheetId="9">#REF!</definedName>
    <definedName name="Prin28" localSheetId="6">#REF!</definedName>
    <definedName name="Prin28" localSheetId="10">#REF!</definedName>
    <definedName name="Prin28" localSheetId="11">#REF!</definedName>
    <definedName name="Prin28">#REF!</definedName>
    <definedName name="Prin29" localSheetId="7">#REF!</definedName>
    <definedName name="Prin29" localSheetId="8">#REF!</definedName>
    <definedName name="Prin29" localSheetId="9">#REF!</definedName>
    <definedName name="Prin29" localSheetId="6">#REF!</definedName>
    <definedName name="Prin29" localSheetId="10">#REF!</definedName>
    <definedName name="Prin29" localSheetId="11">#REF!</definedName>
    <definedName name="Prin29">#REF!</definedName>
    <definedName name="Prin30" localSheetId="7">#REF!</definedName>
    <definedName name="Prin30" localSheetId="8">#REF!</definedName>
    <definedName name="Prin30" localSheetId="9">#REF!</definedName>
    <definedName name="Prin30" localSheetId="6">#REF!</definedName>
    <definedName name="Prin30" localSheetId="10">#REF!</definedName>
    <definedName name="Prin30" localSheetId="11">#REF!</definedName>
    <definedName name="Prin30">#REF!</definedName>
    <definedName name="Prin31" localSheetId="7">#REF!</definedName>
    <definedName name="Prin31" localSheetId="8">#REF!</definedName>
    <definedName name="Prin31" localSheetId="9">#REF!</definedName>
    <definedName name="Prin31" localSheetId="6">#REF!</definedName>
    <definedName name="Prin31" localSheetId="10">#REF!</definedName>
    <definedName name="Prin31" localSheetId="11">#REF!</definedName>
    <definedName name="Prin31">#REF!</definedName>
    <definedName name="Principal2011">Summary!$B$7</definedName>
    <definedName name="Principal2012">Summary!$B$8</definedName>
    <definedName name="Principal2013">Summary!$B$9</definedName>
    <definedName name="Principal2014" localSheetId="7">Summary!#REF!</definedName>
    <definedName name="Principal2014" localSheetId="8">Summary!#REF!</definedName>
    <definedName name="Principal2014" localSheetId="9">Summary!#REF!</definedName>
    <definedName name="Principal2014" localSheetId="6">Summary!#REF!</definedName>
    <definedName name="Principal2014" localSheetId="10">Summary!#REF!</definedName>
    <definedName name="Principal2014" localSheetId="11">Summary!#REF!</definedName>
    <definedName name="Principal2014">Summary!#REF!</definedName>
    <definedName name="Principal2015">Summary!$B$10</definedName>
    <definedName name="Principal2016">Summary!$B$11</definedName>
    <definedName name="Principal2017">Summary!$B$12</definedName>
    <definedName name="Principal2018">Summary!$B$13</definedName>
    <definedName name="Principal2019">Summary!$B$14</definedName>
    <definedName name="Principal2020">Summary!$B$15</definedName>
    <definedName name="Principal2021">Summary!$B$16</definedName>
    <definedName name="Principal2022">Summary!$B$17</definedName>
    <definedName name="Principal2023">Summary!$B$18</definedName>
    <definedName name="Principal2024">Summary!$B$19</definedName>
    <definedName name="Principal2025">Summary!$B$20</definedName>
    <definedName name="Principal2026">Summary!$B$21</definedName>
    <definedName name="Principal2027">Summary!$B$22</definedName>
    <definedName name="Principal2028">Summary!$B$23</definedName>
    <definedName name="Principal2029">Summary!$B$24</definedName>
    <definedName name="Principal2030" localSheetId="7">Summary!#REF!</definedName>
    <definedName name="Principal2030" localSheetId="8">Summary!#REF!</definedName>
    <definedName name="Principal2030" localSheetId="9">Summary!#REF!</definedName>
    <definedName name="Principal2030" localSheetId="6">Summary!#REF!</definedName>
    <definedName name="Principal2030" localSheetId="10">Summary!#REF!</definedName>
    <definedName name="Principal2030" localSheetId="11">Summary!#REF!</definedName>
    <definedName name="Principal2030">Summary!#REF!</definedName>
    <definedName name="Principal2031" localSheetId="7">Summary!#REF!</definedName>
    <definedName name="Principal2031" localSheetId="8">Summary!#REF!</definedName>
    <definedName name="Principal2031" localSheetId="9">Summary!#REF!</definedName>
    <definedName name="Principal2031" localSheetId="6">Summary!#REF!</definedName>
    <definedName name="Principal2031" localSheetId="10">Summary!#REF!</definedName>
    <definedName name="Principal2031" localSheetId="11">Summary!#REF!</definedName>
    <definedName name="Principal2031">Summary!#REF!</definedName>
    <definedName name="PrincipalPlusInterest" localSheetId="7">Summary!#REF!</definedName>
    <definedName name="PrincipalPlusInterest" localSheetId="8">Summary!#REF!</definedName>
    <definedName name="PrincipalPlusInterest" localSheetId="9">Summary!#REF!</definedName>
    <definedName name="PrincipalPlusInterest" localSheetId="6">Summary!#REF!</definedName>
    <definedName name="PrincipalPlusInterest" localSheetId="10">Summary!#REF!</definedName>
    <definedName name="PrincipalPlusInterest" localSheetId="11">Summary!#REF!</definedName>
    <definedName name="PrincipalPlusInterest">Summary!#REF!</definedName>
    <definedName name="PrincipalTotal">Summary!$B$35</definedName>
    <definedName name="_xlnm.Print_Area" localSheetId="7">'4014'!$A$1:$K$48</definedName>
    <definedName name="_xlnm.Print_Area" localSheetId="8">'4015'!$A$1:$J$48</definedName>
    <definedName name="_xlnm.Print_Area" localSheetId="9">'4016'!$A$1:$J$46</definedName>
    <definedName name="_xlnm.Print_Area" localSheetId="6">'4017'!$A$2:$G$43</definedName>
    <definedName name="_xlnm.Print_Area" localSheetId="3">'4021'!$A$1:$K$54</definedName>
    <definedName name="_xlnm.Print_Area" localSheetId="5">'4026'!$A$2:$G$43</definedName>
    <definedName name="_xlnm.Print_Area" localSheetId="10">'4207'!$A$1:$J$47</definedName>
    <definedName name="_xlnm.Print_Area" localSheetId="11">'4313'!$A$1:$J$47</definedName>
    <definedName name="PrinTot" localSheetId="7">#REF!</definedName>
    <definedName name="PrinTot" localSheetId="8">#REF!</definedName>
    <definedName name="PrinTot" localSheetId="9">#REF!</definedName>
    <definedName name="PrinTot" localSheetId="6">#REF!</definedName>
    <definedName name="PrinTot" localSheetId="10">#REF!</definedName>
    <definedName name="PrinTot" localSheetId="11">#REF!</definedName>
    <definedName name="PrinTot">#REF!</definedName>
  </definedNames>
  <calcPr calcId="191029"/>
</workbook>
</file>

<file path=xl/calcChain.xml><?xml version="1.0" encoding="utf-8"?>
<calcChain xmlns="http://schemas.openxmlformats.org/spreadsheetml/2006/main">
  <c r="E35" i="55" l="1"/>
  <c r="D35" i="55"/>
  <c r="C35" i="55"/>
  <c r="B35" i="55"/>
  <c r="C18" i="55"/>
  <c r="B18" i="55"/>
  <c r="D18" i="55" s="1"/>
  <c r="F19" i="55" s="1"/>
  <c r="G19" i="55" s="1"/>
  <c r="F18" i="55" l="1"/>
  <c r="G18" i="55" s="1"/>
  <c r="E18" i="55"/>
  <c r="A15" i="55" l="1"/>
  <c r="A16" i="55" s="1"/>
  <c r="J26" i="53" l="1"/>
  <c r="J25" i="53"/>
  <c r="J24" i="53"/>
  <c r="J23" i="53"/>
  <c r="J22" i="53"/>
  <c r="J21" i="53"/>
  <c r="J20" i="53"/>
  <c r="J19" i="53"/>
  <c r="I26" i="53"/>
  <c r="I25" i="53"/>
  <c r="I24" i="53"/>
  <c r="I23" i="53"/>
  <c r="I22" i="53"/>
  <c r="I21" i="53"/>
  <c r="I20" i="53"/>
  <c r="I19" i="53"/>
  <c r="J18" i="53"/>
  <c r="I18" i="53"/>
  <c r="A4" i="73" l="1"/>
  <c r="A4" i="72"/>
  <c r="C30" i="73" l="1"/>
  <c r="G28" i="73"/>
  <c r="D28" i="73"/>
  <c r="E28" i="73" s="1"/>
  <c r="G27" i="73"/>
  <c r="G26" i="73"/>
  <c r="G25" i="73"/>
  <c r="G24" i="73"/>
  <c r="G23" i="73"/>
  <c r="G22" i="73"/>
  <c r="G21" i="73"/>
  <c r="G20" i="73"/>
  <c r="G19" i="73"/>
  <c r="G18" i="73"/>
  <c r="G17" i="73"/>
  <c r="G16" i="73"/>
  <c r="G15" i="73"/>
  <c r="G14" i="73"/>
  <c r="G13" i="73"/>
  <c r="G12" i="73"/>
  <c r="G11" i="73"/>
  <c r="G10" i="73"/>
  <c r="A9" i="73"/>
  <c r="A10" i="73" s="1"/>
  <c r="A11" i="73" s="1"/>
  <c r="A12" i="73" s="1"/>
  <c r="A13" i="73" s="1"/>
  <c r="A14" i="73" s="1"/>
  <c r="A15" i="73" s="1"/>
  <c r="A16" i="73" s="1"/>
  <c r="A17" i="73" s="1"/>
  <c r="F8" i="73"/>
  <c r="G8" i="73" s="1"/>
  <c r="C30" i="72"/>
  <c r="G10" i="72"/>
  <c r="A9" i="72"/>
  <c r="A10" i="72" s="1"/>
  <c r="A11" i="72" s="1"/>
  <c r="A12" i="72" s="1"/>
  <c r="A13" i="72" s="1"/>
  <c r="A14" i="72" s="1"/>
  <c r="A15" i="72" s="1"/>
  <c r="A16" i="72" s="1"/>
  <c r="A17" i="72" s="1"/>
  <c r="F8" i="72"/>
  <c r="G30" i="73" l="1"/>
  <c r="F30" i="73"/>
  <c r="E13" i="73"/>
  <c r="D14" i="73" s="1"/>
  <c r="E14" i="73" s="1"/>
  <c r="D15" i="73" s="1"/>
  <c r="E15" i="73" s="1"/>
  <c r="D16" i="73" s="1"/>
  <c r="E16" i="73" s="1"/>
  <c r="D17" i="73" s="1"/>
  <c r="E17" i="73" s="1"/>
  <c r="D18" i="73" s="1"/>
  <c r="E18" i="73" s="1"/>
  <c r="D19" i="73" s="1"/>
  <c r="E19" i="73" s="1"/>
  <c r="D20" i="73" s="1"/>
  <c r="E20" i="73" s="1"/>
  <c r="D21" i="73" s="1"/>
  <c r="E21" i="73" s="1"/>
  <c r="D22" i="73" s="1"/>
  <c r="E22" i="73" s="1"/>
  <c r="D23" i="73" s="1"/>
  <c r="E23" i="73" s="1"/>
  <c r="D24" i="73" s="1"/>
  <c r="E24" i="73" s="1"/>
  <c r="D25" i="73" s="1"/>
  <c r="E25" i="73" s="1"/>
  <c r="D26" i="73" s="1"/>
  <c r="E26" i="73" s="1"/>
  <c r="D27" i="73" s="1"/>
  <c r="E27" i="73" s="1"/>
  <c r="G8" i="72"/>
  <c r="B34" i="55"/>
  <c r="B33" i="55"/>
  <c r="B32" i="55"/>
  <c r="B31" i="55"/>
  <c r="B30" i="55"/>
  <c r="B29" i="55"/>
  <c r="B28" i="55"/>
  <c r="B27" i="55"/>
  <c r="B26" i="55"/>
  <c r="B25" i="55"/>
  <c r="B24" i="55"/>
  <c r="B23" i="55"/>
  <c r="B22" i="55"/>
  <c r="B21" i="55"/>
  <c r="B20" i="55"/>
  <c r="B19" i="55"/>
  <c r="D30" i="73" l="1"/>
  <c r="E30" i="73"/>
  <c r="J16" i="53" l="1"/>
  <c r="I16" i="53"/>
  <c r="K26" i="53" l="1"/>
  <c r="K25" i="53"/>
  <c r="K24" i="53"/>
  <c r="K23" i="53"/>
  <c r="K22" i="53"/>
  <c r="K21" i="53"/>
  <c r="K20" i="53"/>
  <c r="K19" i="53"/>
  <c r="K18" i="53"/>
  <c r="K16" i="53"/>
  <c r="K37" i="53" l="1"/>
  <c r="I27" i="69"/>
  <c r="I9" i="69"/>
  <c r="I10" i="69"/>
  <c r="I11" i="69"/>
  <c r="I12" i="69"/>
  <c r="I13" i="69"/>
  <c r="I14" i="69"/>
  <c r="I15" i="69"/>
  <c r="I16" i="69"/>
  <c r="I17" i="69"/>
  <c r="I18" i="69"/>
  <c r="I19" i="69"/>
  <c r="I20" i="69"/>
  <c r="I21" i="69"/>
  <c r="I22" i="69"/>
  <c r="I23" i="69"/>
  <c r="I24" i="69"/>
  <c r="I25" i="69"/>
  <c r="I26" i="69"/>
  <c r="I8" i="69"/>
  <c r="I29" i="69" l="1"/>
  <c r="F27" i="71" l="1"/>
  <c r="G27" i="71" s="1"/>
  <c r="F26" i="71"/>
  <c r="G26" i="71" s="1"/>
  <c r="F25" i="71"/>
  <c r="G25" i="71" s="1"/>
  <c r="F24" i="71"/>
  <c r="G24" i="71" s="1"/>
  <c r="F23" i="71"/>
  <c r="G23" i="71" s="1"/>
  <c r="F22" i="71"/>
  <c r="G22" i="71" s="1"/>
  <c r="F21" i="71"/>
  <c r="G21" i="71" s="1"/>
  <c r="F20" i="71"/>
  <c r="G20" i="71" s="1"/>
  <c r="F19" i="71"/>
  <c r="G19" i="71" s="1"/>
  <c r="F18" i="71"/>
  <c r="G18" i="71" s="1"/>
  <c r="F27" i="70"/>
  <c r="G27" i="70" s="1"/>
  <c r="F26" i="70"/>
  <c r="G26" i="70" s="1"/>
  <c r="F25" i="70"/>
  <c r="G25" i="70" s="1"/>
  <c r="F24" i="70"/>
  <c r="G24" i="70" s="1"/>
  <c r="F23" i="70"/>
  <c r="G23" i="70" s="1"/>
  <c r="F22" i="70"/>
  <c r="G22" i="70" s="1"/>
  <c r="F21" i="70"/>
  <c r="G21" i="70" s="1"/>
  <c r="F20" i="70"/>
  <c r="G20" i="70" s="1"/>
  <c r="F19" i="70"/>
  <c r="G19" i="70" s="1"/>
  <c r="F18" i="70"/>
  <c r="G18" i="70" s="1"/>
  <c r="F27" i="69"/>
  <c r="F26" i="69"/>
  <c r="F25" i="69"/>
  <c r="F24" i="69"/>
  <c r="F23" i="69"/>
  <c r="F22" i="69"/>
  <c r="F21" i="69"/>
  <c r="F20" i="69"/>
  <c r="F19" i="69"/>
  <c r="F18" i="69"/>
  <c r="E29" i="71"/>
  <c r="D29" i="71"/>
  <c r="C29" i="71"/>
  <c r="F17" i="71"/>
  <c r="G17" i="71" s="1"/>
  <c r="F16" i="71"/>
  <c r="G16" i="71" s="1"/>
  <c r="F15" i="71"/>
  <c r="G15" i="71" s="1"/>
  <c r="F14" i="71"/>
  <c r="G14" i="71" s="1"/>
  <c r="F13" i="71"/>
  <c r="G13" i="71" s="1"/>
  <c r="F12" i="71"/>
  <c r="G12" i="71" s="1"/>
  <c r="F11" i="71"/>
  <c r="G11" i="71" s="1"/>
  <c r="F10" i="71"/>
  <c r="G10" i="71" s="1"/>
  <c r="A9" i="71"/>
  <c r="A10" i="71" s="1"/>
  <c r="A11" i="71" s="1"/>
  <c r="A12" i="71" s="1"/>
  <c r="A13" i="71" s="1"/>
  <c r="A14" i="71" s="1"/>
  <c r="A15" i="71" s="1"/>
  <c r="A16" i="71" s="1"/>
  <c r="A17" i="71" s="1"/>
  <c r="F8" i="71"/>
  <c r="G8" i="71" s="1"/>
  <c r="A4" i="71"/>
  <c r="E29" i="70"/>
  <c r="D29" i="70"/>
  <c r="C29" i="70"/>
  <c r="F17" i="70"/>
  <c r="G17" i="70" s="1"/>
  <c r="F16" i="70"/>
  <c r="G16" i="70" s="1"/>
  <c r="F15" i="70"/>
  <c r="G15" i="70" s="1"/>
  <c r="F14" i="70"/>
  <c r="G14" i="70" s="1"/>
  <c r="F13" i="70"/>
  <c r="G13" i="70" s="1"/>
  <c r="F12" i="70"/>
  <c r="G12" i="70" s="1"/>
  <c r="F11" i="70"/>
  <c r="G11" i="70" s="1"/>
  <c r="F10" i="70"/>
  <c r="G10" i="70" s="1"/>
  <c r="A9" i="70"/>
  <c r="A10" i="70" s="1"/>
  <c r="A11" i="70" s="1"/>
  <c r="A12" i="70" s="1"/>
  <c r="A13" i="70" s="1"/>
  <c r="A14" i="70" s="1"/>
  <c r="A15" i="70" s="1"/>
  <c r="A16" i="70" s="1"/>
  <c r="A17" i="70" s="1"/>
  <c r="F8" i="70"/>
  <c r="G8" i="70" s="1"/>
  <c r="A4" i="70"/>
  <c r="G20" i="69" l="1"/>
  <c r="G24" i="69"/>
  <c r="G21" i="69"/>
  <c r="G25" i="69"/>
  <c r="G18" i="69"/>
  <c r="G22" i="69"/>
  <c r="G26" i="69"/>
  <c r="G19" i="69"/>
  <c r="G23" i="69"/>
  <c r="G27" i="69"/>
  <c r="G29" i="71"/>
  <c r="F29" i="71"/>
  <c r="G29" i="70"/>
  <c r="F29" i="70"/>
  <c r="E29" i="69"/>
  <c r="D29" i="69"/>
  <c r="C29" i="69"/>
  <c r="F17" i="69"/>
  <c r="F16" i="69"/>
  <c r="F15" i="69"/>
  <c r="F14" i="69"/>
  <c r="F13" i="69"/>
  <c r="F12" i="69"/>
  <c r="F11" i="69"/>
  <c r="F10" i="69"/>
  <c r="A9" i="69"/>
  <c r="A10" i="69" s="1"/>
  <c r="A11" i="69" s="1"/>
  <c r="A12" i="69" s="1"/>
  <c r="A13" i="69" s="1"/>
  <c r="A14" i="69" s="1"/>
  <c r="A15" i="69" s="1"/>
  <c r="A16" i="69" s="1"/>
  <c r="A17" i="69" s="1"/>
  <c r="F8" i="69"/>
  <c r="A4" i="69"/>
  <c r="G13" i="69" l="1"/>
  <c r="G17" i="69"/>
  <c r="G10" i="69"/>
  <c r="G14" i="69"/>
  <c r="G8" i="69"/>
  <c r="G11" i="69"/>
  <c r="G15" i="69"/>
  <c r="G12" i="69"/>
  <c r="G16" i="69"/>
  <c r="F29" i="69"/>
  <c r="A4" i="53"/>
  <c r="A4" i="60"/>
  <c r="A4" i="65"/>
  <c r="A4" i="68"/>
  <c r="A4" i="12"/>
  <c r="A4" i="8"/>
  <c r="G29" i="69" l="1"/>
  <c r="F25" i="68"/>
  <c r="G25" i="68" s="1"/>
  <c r="F24" i="68"/>
  <c r="G24" i="68" s="1"/>
  <c r="F23" i="68"/>
  <c r="G23" i="68" s="1"/>
  <c r="F22" i="68"/>
  <c r="G22" i="68" s="1"/>
  <c r="E37" i="68"/>
  <c r="D37" i="68"/>
  <c r="C37" i="68"/>
  <c r="F21" i="68"/>
  <c r="G21" i="68" s="1"/>
  <c r="F20" i="68"/>
  <c r="G20" i="68" s="1"/>
  <c r="F19" i="68"/>
  <c r="G19" i="68" s="1"/>
  <c r="F18" i="68"/>
  <c r="G18" i="68" s="1"/>
  <c r="F16" i="68"/>
  <c r="G16" i="68" s="1"/>
  <c r="A17" i="68"/>
  <c r="A18" i="68" s="1"/>
  <c r="A19" i="68" s="1"/>
  <c r="A20" i="68" s="1"/>
  <c r="A21" i="68" s="1"/>
  <c r="A22" i="68" s="1"/>
  <c r="A23" i="68" s="1"/>
  <c r="A24" i="68" s="1"/>
  <c r="A25" i="68" s="1"/>
  <c r="G37" i="68" l="1"/>
  <c r="F37" i="68"/>
  <c r="E37" i="65" l="1"/>
  <c r="D37" i="65"/>
  <c r="C37" i="65"/>
  <c r="A17" i="55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F21" i="65"/>
  <c r="G21" i="65" s="1"/>
  <c r="F20" i="65"/>
  <c r="G20" i="65" s="1"/>
  <c r="F19" i="65"/>
  <c r="G19" i="65" s="1"/>
  <c r="F18" i="65"/>
  <c r="G18" i="65" s="1"/>
  <c r="F16" i="65"/>
  <c r="G16" i="65" s="1"/>
  <c r="F13" i="65"/>
  <c r="G13" i="65" s="1"/>
  <c r="A17" i="65"/>
  <c r="A18" i="65" s="1"/>
  <c r="A19" i="65" s="1"/>
  <c r="A20" i="65" s="1"/>
  <c r="A21" i="65" s="1"/>
  <c r="G37" i="65" l="1"/>
  <c r="F37" i="65"/>
  <c r="F20" i="60"/>
  <c r="G20" i="60" s="1"/>
  <c r="F19" i="60"/>
  <c r="G19" i="60" s="1"/>
  <c r="F18" i="60"/>
  <c r="G18" i="60" s="1"/>
  <c r="F16" i="60"/>
  <c r="G16" i="60" s="1"/>
  <c r="F13" i="60"/>
  <c r="G13" i="60" s="1"/>
  <c r="A17" i="60"/>
  <c r="A18" i="60" s="1"/>
  <c r="A19" i="60" s="1"/>
  <c r="A20" i="60" s="1"/>
  <c r="E37" i="60"/>
  <c r="D37" i="60"/>
  <c r="C37" i="60"/>
  <c r="F37" i="60" l="1"/>
  <c r="G37" i="60"/>
  <c r="E37" i="53" l="1"/>
  <c r="D37" i="53"/>
  <c r="C37" i="53"/>
  <c r="F26" i="53"/>
  <c r="F25" i="53"/>
  <c r="F24" i="53"/>
  <c r="F23" i="53"/>
  <c r="G23" i="53" s="1"/>
  <c r="F22" i="53"/>
  <c r="G22" i="53" s="1"/>
  <c r="F21" i="53"/>
  <c r="G21" i="53" s="1"/>
  <c r="F20" i="53"/>
  <c r="G20" i="53" s="1"/>
  <c r="F19" i="53"/>
  <c r="G19" i="53" s="1"/>
  <c r="F18" i="53"/>
  <c r="G18" i="53" s="1"/>
  <c r="F16" i="53"/>
  <c r="G16" i="53" s="1"/>
  <c r="F13" i="53"/>
  <c r="G13" i="53" s="1"/>
  <c r="A17" i="53"/>
  <c r="A18" i="53" s="1"/>
  <c r="A19" i="53" s="1"/>
  <c r="A20" i="53" s="1"/>
  <c r="A21" i="53" s="1"/>
  <c r="A22" i="53" s="1"/>
  <c r="A23" i="53" s="1"/>
  <c r="A24" i="53" s="1"/>
  <c r="A25" i="53" s="1"/>
  <c r="A26" i="53" s="1"/>
  <c r="F24" i="8"/>
  <c r="F24" i="12"/>
  <c r="G24" i="12" s="1"/>
  <c r="C39" i="12"/>
  <c r="C38" i="8"/>
  <c r="F14" i="12"/>
  <c r="F17" i="12"/>
  <c r="G17" i="12" s="1"/>
  <c r="F19" i="12"/>
  <c r="G19" i="12" s="1"/>
  <c r="F20" i="12"/>
  <c r="F21" i="12"/>
  <c r="G21" i="12" s="1"/>
  <c r="F22" i="12"/>
  <c r="F23" i="12"/>
  <c r="G23" i="12" s="1"/>
  <c r="F17" i="8"/>
  <c r="F19" i="8"/>
  <c r="F20" i="8"/>
  <c r="F21" i="8"/>
  <c r="F22" i="8"/>
  <c r="F23" i="8"/>
  <c r="E39" i="12"/>
  <c r="D39" i="12"/>
  <c r="A18" i="12"/>
  <c r="A19" i="12" s="1"/>
  <c r="A20" i="12" s="1"/>
  <c r="A21" i="12" s="1"/>
  <c r="A22" i="12" s="1"/>
  <c r="A23" i="12" s="1"/>
  <c r="A24" i="12" s="1"/>
  <c r="E38" i="8"/>
  <c r="D38" i="8"/>
  <c r="A18" i="8"/>
  <c r="A19" i="8" s="1"/>
  <c r="A20" i="8" s="1"/>
  <c r="A21" i="8" s="1"/>
  <c r="A22" i="8" s="1"/>
  <c r="A23" i="8" s="1"/>
  <c r="A24" i="8" s="1"/>
  <c r="G24" i="53" l="1"/>
  <c r="G25" i="53"/>
  <c r="G17" i="8"/>
  <c r="G24" i="8"/>
  <c r="G14" i="12"/>
  <c r="G23" i="8"/>
  <c r="G19" i="8"/>
  <c r="G21" i="8"/>
  <c r="G26" i="53"/>
  <c r="G22" i="12"/>
  <c r="G20" i="12"/>
  <c r="G20" i="8"/>
  <c r="G22" i="8"/>
  <c r="F39" i="12"/>
  <c r="F37" i="53"/>
  <c r="F38" i="8"/>
  <c r="G37" i="53" l="1"/>
  <c r="G39" i="12"/>
  <c r="G38" i="8"/>
  <c r="F30" i="72" l="1"/>
  <c r="G23" i="72"/>
  <c r="G12" i="72"/>
  <c r="G19" i="72"/>
  <c r="G18" i="72"/>
  <c r="G16" i="72"/>
  <c r="G24" i="72"/>
  <c r="G27" i="72"/>
  <c r="G14" i="72"/>
  <c r="G13" i="72"/>
  <c r="G21" i="72"/>
  <c r="G15" i="72"/>
  <c r="G28" i="72"/>
  <c r="C34" i="55"/>
  <c r="D34" i="55" s="1"/>
  <c r="C25" i="55"/>
  <c r="D25" i="55" s="1"/>
  <c r="C30" i="55"/>
  <c r="D30" i="55" s="1"/>
  <c r="G22" i="72"/>
  <c r="G25" i="72"/>
  <c r="G26" i="72"/>
  <c r="C32" i="55"/>
  <c r="D32" i="55" s="1"/>
  <c r="G20" i="72"/>
  <c r="G17" i="72"/>
  <c r="C33" i="55"/>
  <c r="D33" i="55" s="1"/>
  <c r="C24" i="55"/>
  <c r="D24" i="55" s="1"/>
  <c r="D28" i="72"/>
  <c r="E28" i="72" s="1"/>
  <c r="C20" i="55"/>
  <c r="D20" i="55" s="1"/>
  <c r="E20" i="55" s="1"/>
  <c r="G11" i="72"/>
  <c r="C26" i="55"/>
  <c r="D26" i="55" s="1"/>
  <c r="E26" i="55" s="1"/>
  <c r="C28" i="55"/>
  <c r="D28" i="55" s="1"/>
  <c r="F28" i="55" s="1"/>
  <c r="G28" i="55" s="1"/>
  <c r="C29" i="55"/>
  <c r="D29" i="55" s="1"/>
  <c r="E29" i="55" s="1"/>
  <c r="C19" i="55"/>
  <c r="D19" i="55" s="1"/>
  <c r="C27" i="55"/>
  <c r="D27" i="55"/>
  <c r="E27" i="55" s="1"/>
  <c r="C22" i="55"/>
  <c r="D22" i="55" s="1"/>
  <c r="C21" i="55"/>
  <c r="D21" i="55" s="1"/>
  <c r="E21" i="55" s="1"/>
  <c r="C31" i="55"/>
  <c r="D31" i="55" s="1"/>
  <c r="E31" i="55" s="1"/>
  <c r="E13" i="72"/>
  <c r="D14" i="72" s="1"/>
  <c r="E14" i="72" s="1"/>
  <c r="D15" i="72" s="1"/>
  <c r="E15" i="72" s="1"/>
  <c r="D16" i="72" s="1"/>
  <c r="E16" i="72" s="1"/>
  <c r="D17" i="72" s="1"/>
  <c r="E17" i="72" s="1"/>
  <c r="D18" i="72" s="1"/>
  <c r="E18" i="72" s="1"/>
  <c r="D19" i="72" s="1"/>
  <c r="E19" i="72" s="1"/>
  <c r="D20" i="72" s="1"/>
  <c r="E20" i="72" s="1"/>
  <c r="D21" i="72" s="1"/>
  <c r="E21" i="72" s="1"/>
  <c r="D22" i="72" s="1"/>
  <c r="E22" i="72" s="1"/>
  <c r="D23" i="72" s="1"/>
  <c r="E23" i="72" s="1"/>
  <c r="D24" i="72" s="1"/>
  <c r="E24" i="72" s="1"/>
  <c r="D25" i="72" s="1"/>
  <c r="E25" i="72" s="1"/>
  <c r="D26" i="72" s="1"/>
  <c r="E26" i="72" s="1"/>
  <c r="D27" i="72" s="1"/>
  <c r="E27" i="72" s="1"/>
  <c r="C23" i="55"/>
  <c r="D23" i="55" s="1"/>
  <c r="F23" i="55" s="1"/>
  <c r="G23" i="55" s="1"/>
  <c r="G30" i="72" l="1"/>
  <c r="E25" i="55"/>
  <c r="F25" i="55"/>
  <c r="G25" i="55" s="1"/>
  <c r="F32" i="55"/>
  <c r="G32" i="55" s="1"/>
  <c r="E32" i="55"/>
  <c r="F33" i="55"/>
  <c r="G33" i="55" s="1"/>
  <c r="E33" i="55"/>
  <c r="D30" i="72"/>
  <c r="F24" i="55"/>
  <c r="G24" i="55" s="1"/>
  <c r="E24" i="55"/>
  <c r="F34" i="55"/>
  <c r="G34" i="55" s="1"/>
  <c r="E34" i="55"/>
  <c r="E19" i="55"/>
  <c r="E30" i="72"/>
  <c r="F22" i="55"/>
  <c r="G22" i="55" s="1"/>
  <c r="E22" i="55"/>
  <c r="F30" i="55"/>
  <c r="G30" i="55" s="1"/>
  <c r="E30" i="55"/>
  <c r="F31" i="55"/>
  <c r="G31" i="55" s="1"/>
  <c r="F21" i="55"/>
  <c r="G21" i="55" s="1"/>
  <c r="F27" i="55"/>
  <c r="G27" i="55" s="1"/>
  <c r="F29" i="55"/>
  <c r="G29" i="55" s="1"/>
  <c r="F20" i="55"/>
  <c r="G20" i="55" s="1"/>
  <c r="F26" i="55"/>
  <c r="G26" i="55" s="1"/>
  <c r="E23" i="55"/>
  <c r="E28" i="55"/>
</calcChain>
</file>

<file path=xl/sharedStrings.xml><?xml version="1.0" encoding="utf-8"?>
<sst xmlns="http://schemas.openxmlformats.org/spreadsheetml/2006/main" count="299" uniqueCount="96">
  <si>
    <t>Fiscal</t>
  </si>
  <si>
    <t>Year</t>
  </si>
  <si>
    <t>Interest</t>
  </si>
  <si>
    <t>Principal</t>
  </si>
  <si>
    <t>Debt Service Requirements</t>
  </si>
  <si>
    <t>February 1</t>
  </si>
  <si>
    <t>August 1</t>
  </si>
  <si>
    <t>Total</t>
  </si>
  <si>
    <t>Totals</t>
  </si>
  <si>
    <t>Rate</t>
  </si>
  <si>
    <t>Debt Service</t>
  </si>
  <si>
    <t>Justice Center and Public Safety Building Bonds Series 2001  (Fund 4215)</t>
  </si>
  <si>
    <t>Unlimited Tax Road Bonds Series 2001  (Fund 4368)</t>
  </si>
  <si>
    <t>Total Interest</t>
  </si>
  <si>
    <t>The bonds maturing in 2017 through 2026 are Capital Appreciation Bonds.</t>
  </si>
  <si>
    <t>Rate or</t>
  </si>
  <si>
    <t>Yield (1)</t>
  </si>
  <si>
    <t>(1) Interest rate for current-interest bonds; yield for capital-appreciation bonds.</t>
  </si>
  <si>
    <t>The principal due in fiscal years 2012 through 2016 was refunded by the General Obligation</t>
  </si>
  <si>
    <t>The bonds maturing in 2011 through 2019 are serial bonds; those maturing in 2020 through 2029 are term bonds.</t>
  </si>
  <si>
    <t>Limited Tax County Building Bonds Series 2009B (Fund 4021) ("Build America Bonds")</t>
  </si>
  <si>
    <t>Statutory authority for issuance: Art. VIII, Sec. 9 of the Texas Constitution; Chap. 1473 of the Texas Government Code.</t>
  </si>
  <si>
    <t>Statutory authority for issuance: Chap. 1207, Texas Government Code.</t>
  </si>
  <si>
    <t>Statutory authority for issuance: Chaps. 1471 and 1473, Texas Government Code.</t>
  </si>
  <si>
    <t>Unlimited Tax Refunding Bonds Series 2011B (Fund 4023)</t>
  </si>
  <si>
    <t>Pass-Through Toll Revenue and Limited Tax Refunding Bonds Series 2012 (Fund 4026)</t>
  </si>
  <si>
    <t>This issue refunded all of the post-fiscal-year 2014 debt service of the Pass-Through Toll Revenue and Limited</t>
  </si>
  <si>
    <t xml:space="preserve">   Tax Bonds Series 2007 (Fund 4358).</t>
  </si>
  <si>
    <t>Optional Redemption Provisions:</t>
  </si>
  <si>
    <t xml:space="preserve">   The capital-appreciation bonds are not subject to redemption prior to maturity.</t>
  </si>
  <si>
    <t xml:space="preserve">   or any date thereafter.</t>
  </si>
  <si>
    <t xml:space="preserve">   The bonds maturing on and after February 1, 2022, are subject to optional redemption on February 1, 2021,</t>
  </si>
  <si>
    <t xml:space="preserve">   The bonds maturing on and after February 1, 2023, are subject to optional redemption on February 1, 2022,</t>
  </si>
  <si>
    <t xml:space="preserve">   The bonds maturing on and after February 1, 2027, are subject to optional redemption on February 1, 2026,</t>
  </si>
  <si>
    <t>This issue refunded all of the post-2017 maturities (the bonds maturing from 2018 through 2028, inclusive)</t>
  </si>
  <si>
    <t xml:space="preserve">   of the General Obligation Refunding Bonds Series 2007 (Fund 4020).</t>
  </si>
  <si>
    <t xml:space="preserve">   Chap. 1207, Local Government Code.</t>
  </si>
  <si>
    <t>Statutory authority for issuance: the Constitution and general laws of the State of Texas, including, particularly,</t>
  </si>
  <si>
    <t>Limited Tax Refunding Bonds Series 2017 (Fund 4017)</t>
  </si>
  <si>
    <t>Galveston County, Texas</t>
  </si>
  <si>
    <t>in Millions</t>
  </si>
  <si>
    <t>$ Variance from</t>
  </si>
  <si>
    <t>Prior Year</t>
  </si>
  <si>
    <t>% Variance from</t>
  </si>
  <si>
    <t>Long-Term Debt Principal Outstanding and Related Interest, by Year of Maturity</t>
  </si>
  <si>
    <t>(1) "Interest rate" for current-interest bonds; "yield" for capital-appreciation bonds.</t>
  </si>
  <si>
    <t xml:space="preserve">   1999/2001 Refunding Bonds Series 2004 (Fund 4284) in August, 2004.</t>
  </si>
  <si>
    <t>Debt Service Requirements to Maturity by Year</t>
  </si>
  <si>
    <t>General Notes</t>
  </si>
  <si>
    <t>The principal due in fiscal years 2012 through 2016 was refunded by the Unlimited Tax Road Refunding</t>
  </si>
  <si>
    <t xml:space="preserve">   Bonds Series 2004A (Fund 4370) in August, 2004.</t>
  </si>
  <si>
    <t xml:space="preserve">   of the interest paid to bondholders.  Due to federal budget-cutting measures, the actual percentage received has</t>
  </si>
  <si>
    <t xml:space="preserve">   All of the bonds are subject to redemption, at the option of the county, on any date, at a redemption price equal</t>
  </si>
  <si>
    <t xml:space="preserve">      to the "make-whole redemption price."</t>
  </si>
  <si>
    <t xml:space="preserve">      or any date thereafter.</t>
  </si>
  <si>
    <t xml:space="preserve">      or any date thereafter, at par plus accrued interest.</t>
  </si>
  <si>
    <t>Through the "Build America Bonds" program, the county is eligible to file for a rebate from the IRS of a nominal 35%</t>
  </si>
  <si>
    <t>Unlimited Tax Road and Refunding Bonds Series 2017 (Fund 4014)</t>
  </si>
  <si>
    <t>(a) The Unlimited Tax Bonds maturing on and after February 1, 2028, are subject to redemption at the option of the County on February 1, 2027 or any</t>
  </si>
  <si>
    <t>date thereafter in whole or in part, in principal amounts of $5,000 or any integral multiple thereof, at a redemption price of par plus accrued interest</t>
  </si>
  <si>
    <t>to the date fixed for redemption, as further described herein. (See “THE BONDS - Redemption Provisions” herein).</t>
  </si>
  <si>
    <t>(b) The initial reoffering prices or yields on the Unlimited Tax Bonds are furnished by the Underwriters and represent the initial offering prices or yields</t>
  </si>
  <si>
    <t>to the public, which may be changed by the Underwriters at any time.</t>
  </si>
  <si>
    <t>(c) CUSIP numbers are included solely for the convenience of owners of the Unlimited Tax Bonds. CUSIP is a registered trademark of the American</t>
  </si>
  <si>
    <t>Bankers Association. CUSIP data herein is provided by CUSIP Global Services, managed by S&amp;P Global Market Intelligence on behalf of The</t>
  </si>
  <si>
    <t>American Bankers Association. This data is not intended to create a database and does not serve in any way as a substitute for the CUSIP services.</t>
  </si>
  <si>
    <t>CUSIP numbers are provided for a convenience of reference only. The County, the Financial Advisor and the Underwriters take no responsibility for</t>
  </si>
  <si>
    <t>the accuracy of such numbers.</t>
  </si>
  <si>
    <t>(d) Initial yields are calculated to the first optional redemption date.</t>
  </si>
  <si>
    <t>(a) The Flood Control Bonds maturing on and after February 1, 2028, are subject to redemption at the option of the County on February 1, 2027 or any</t>
  </si>
  <si>
    <t>(b) The initial reoffering prices or yields on the Flood Control Bonds are furnished by the Underwriters and represent the initial offering prices or yields</t>
  </si>
  <si>
    <t>(c) CUSIP numbers are included solely for the convenience of owners of the Flood Control Bonds. CUSIP is a registered trademark of the American</t>
  </si>
  <si>
    <t>CUSIP numbers are provided for a convenience of reference only. The County, the Financial Advisor and the Underwriters take no responsibility</t>
  </si>
  <si>
    <t>for the accuracy of such numbers.</t>
  </si>
  <si>
    <t>Limited Tax Flood Control and Refunding Bonds Series 2017 (Fund 4015)</t>
  </si>
  <si>
    <t>(a) The Limited Tax Bonds maturing on and after February 1, 2028, are subject to redemption at the option of the County on February 1, 2027 or any</t>
  </si>
  <si>
    <t>(b) The initial reoffering prices or yields on the Limited Tax Bonds are furnished by the Underwriters and represent the initial offering prices or yields</t>
  </si>
  <si>
    <t>(c) CUSIP numbers are included solely for the convenience of owners of the Limited Tax Bonds. CUSIP is a registered trademark of the American</t>
  </si>
  <si>
    <t>Limited Tax County Building Bonds Series 2017A (Fund 4016)</t>
  </si>
  <si>
    <t>(e) Out of total $78,805,000, $32,000,000 is towards new debt issued for capital projects</t>
  </si>
  <si>
    <t>(e) Out of total $14,465,000, $6,000,000 is towards new debt issued for capital projects</t>
  </si>
  <si>
    <t>Calc for 2/1/19 interest</t>
  </si>
  <si>
    <t>Federal Refunding</t>
  </si>
  <si>
    <t>This schedule was revised 3/25/2019 to reflect the  issuance of the Unlimited Tax Road Bonds, Series 2019</t>
  </si>
  <si>
    <t>and Limited Tax County Building Bonds, Series 2019 issued 3/19/2019.</t>
  </si>
  <si>
    <t>(a) The Unlimited Tax Bonds maturing on and after February 1, 2030, are subject to redemption at the option of the County on February 1, 2029 or any</t>
  </si>
  <si>
    <t>(a) The Limited Tax Bonds maturing on and after February 1, 2030, are subject to redemption at the option of the County on February 1, 2029 or any</t>
  </si>
  <si>
    <t>Limited Tax County Building Bonds, Series 2019 (Fund 4207)</t>
  </si>
  <si>
    <t>Unlimited Tax Road Bonds, Series 2019 (Fund 4313)</t>
  </si>
  <si>
    <t>Rate based on FY 2021 Sequestration Reduction Rate Set at 5.7%</t>
  </si>
  <si>
    <t>100% less 5.7% is 94.3%; 35% x 94.3% = 33.005%</t>
  </si>
  <si>
    <t>Feb 33.005%</t>
  </si>
  <si>
    <t>Aug 33.005%</t>
  </si>
  <si>
    <t xml:space="preserve">   generally been less.</t>
  </si>
  <si>
    <t>Unlike most debt the county issues, the interest paid to BABs bondholders is not tax-exempt.</t>
  </si>
  <si>
    <t>As of September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</si>
</sst>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"/>
    <numFmt numFmtId="166" formatCode="_(* #,##0.00000_);_(* \(#,##0.00000\);_(* &quot;-&quot;??_);_(@_)"/>
  </numFmts>
  <fonts count="10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7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Calibri"/>
      <family val="2"/>
      <scheme val="minor"/>
    </font>
    <font>
      <sz val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1" applyFont="1"/>
    <xf numFmtId="44" fontId="2" fillId="0" borderId="0" xfId="0" applyNumberFormat="1" applyFont="1"/>
    <xf numFmtId="0" fontId="2" fillId="0" borderId="1" xfId="0" applyFont="1" applyBorder="1" applyAlignment="1">
      <alignment horizontal="center"/>
    </xf>
    <xf numFmtId="164" fontId="2" fillId="0" borderId="0" xfId="1" applyNumberFormat="1" applyFont="1"/>
    <xf numFmtId="43" fontId="2" fillId="0" borderId="0" xfId="0" applyNumberFormat="1" applyFont="1"/>
    <xf numFmtId="2" fontId="2" fillId="0" borderId="0" xfId="0" applyNumberFormat="1" applyFont="1"/>
    <xf numFmtId="166" fontId="2" fillId="0" borderId="0" xfId="1" applyNumberFormat="1" applyFont="1"/>
    <xf numFmtId="164" fontId="0" fillId="0" borderId="0" xfId="0" applyNumberFormat="1"/>
    <xf numFmtId="0" fontId="3" fillId="0" borderId="0" xfId="0" applyFont="1" applyAlignment="1">
      <alignment horizontal="centerContinuous"/>
    </xf>
    <xf numFmtId="165" fontId="2" fillId="0" borderId="0" xfId="0" applyNumberFormat="1" applyFont="1"/>
    <xf numFmtId="165" fontId="0" fillId="0" borderId="0" xfId="0" applyNumberFormat="1"/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0" fontId="5" fillId="0" borderId="0" xfId="0" applyFont="1"/>
    <xf numFmtId="0" fontId="6" fillId="0" borderId="0" xfId="0" applyFont="1" applyFill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43" fontId="7" fillId="0" borderId="0" xfId="0" applyNumberFormat="1" applyFont="1"/>
    <xf numFmtId="43" fontId="7" fillId="0" borderId="0" xfId="1" applyFont="1"/>
    <xf numFmtId="0" fontId="7" fillId="0" borderId="0" xfId="0" quotePrefix="1" applyFont="1"/>
    <xf numFmtId="0" fontId="7" fillId="0" borderId="0" xfId="0" applyFont="1" applyFill="1"/>
    <xf numFmtId="0" fontId="4" fillId="0" borderId="0" xfId="0" applyFont="1" applyAlignment="1">
      <alignment horizontal="centerContinuous"/>
    </xf>
    <xf numFmtId="43" fontId="4" fillId="0" borderId="0" xfId="1" applyFont="1" applyAlignment="1">
      <alignment horizontal="center"/>
    </xf>
    <xf numFmtId="0" fontId="7" fillId="0" borderId="0" xfId="0" applyFont="1" applyAlignment="1">
      <alignment horizontal="centerContinuous"/>
    </xf>
    <xf numFmtId="0" fontId="7" fillId="0" borderId="0" xfId="0" quotePrefix="1" applyFont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Continuous"/>
    </xf>
    <xf numFmtId="0" fontId="7" fillId="0" borderId="1" xfId="0" applyNumberFormat="1" applyFont="1" applyBorder="1" applyAlignment="1">
      <alignment horizontal="center"/>
    </xf>
    <xf numFmtId="16" fontId="7" fillId="0" borderId="1" xfId="0" quotePrefix="1" applyNumberFormat="1" applyFont="1" applyBorder="1" applyAlignment="1">
      <alignment horizontal="center"/>
    </xf>
    <xf numFmtId="16" fontId="7" fillId="0" borderId="1" xfId="0" applyNumberFormat="1" applyFont="1" applyBorder="1" applyAlignment="1">
      <alignment horizontal="center"/>
    </xf>
    <xf numFmtId="166" fontId="7" fillId="0" borderId="0" xfId="1" applyNumberFormat="1" applyFont="1"/>
    <xf numFmtId="165" fontId="7" fillId="0" borderId="0" xfId="0" applyNumberFormat="1" applyFont="1"/>
    <xf numFmtId="43" fontId="7" fillId="0" borderId="0" xfId="1" applyNumberFormat="1" applyFont="1"/>
    <xf numFmtId="44" fontId="7" fillId="0" borderId="0" xfId="1" applyNumberFormat="1" applyFont="1" applyBorder="1"/>
    <xf numFmtId="44" fontId="7" fillId="0" borderId="0" xfId="1" applyNumberFormat="1" applyFont="1"/>
    <xf numFmtId="44" fontId="7" fillId="0" borderId="2" xfId="1" applyNumberFormat="1" applyFont="1" applyBorder="1"/>
    <xf numFmtId="43" fontId="7" fillId="0" borderId="0" xfId="1" applyFont="1" applyAlignment="1">
      <alignment horizontal="center"/>
    </xf>
    <xf numFmtId="44" fontId="7" fillId="0" borderId="3" xfId="2" applyNumberFormat="1" applyFont="1" applyBorder="1"/>
    <xf numFmtId="44" fontId="4" fillId="0" borderId="0" xfId="0" applyNumberFormat="1" applyFont="1"/>
    <xf numFmtId="0" fontId="4" fillId="0" borderId="0" xfId="0" applyFont="1" applyAlignment="1"/>
    <xf numFmtId="44" fontId="4" fillId="0" borderId="0" xfId="0" applyNumberFormat="1" applyFont="1" applyAlignment="1">
      <alignment horizontal="centerContinuous"/>
    </xf>
    <xf numFmtId="2" fontId="4" fillId="0" borderId="0" xfId="0" applyNumberFormat="1" applyFont="1"/>
    <xf numFmtId="0" fontId="6" fillId="0" borderId="0" xfId="0" quotePrefix="1" applyFont="1"/>
    <xf numFmtId="0" fontId="8" fillId="0" borderId="0" xfId="0" applyFont="1"/>
    <xf numFmtId="44" fontId="7" fillId="0" borderId="0" xfId="2" applyFont="1" applyBorder="1"/>
    <xf numFmtId="44" fontId="7" fillId="0" borderId="0" xfId="0" applyNumberFormat="1" applyFont="1"/>
    <xf numFmtId="44" fontId="4" fillId="0" borderId="0" xfId="2" applyFont="1" applyBorder="1"/>
    <xf numFmtId="0" fontId="7" fillId="0" borderId="0" xfId="0" applyFont="1" applyBorder="1" applyAlignment="1">
      <alignment horizontal="center"/>
    </xf>
    <xf numFmtId="16" fontId="7" fillId="0" borderId="0" xfId="0" quotePrefix="1" applyNumberFormat="1" applyFont="1" applyBorder="1" applyAlignment="1">
      <alignment horizontal="center"/>
    </xf>
    <xf numFmtId="16" fontId="7" fillId="0" borderId="0" xfId="0" applyNumberFormat="1" applyFont="1" applyBorder="1" applyAlignment="1">
      <alignment horizontal="center"/>
    </xf>
    <xf numFmtId="44" fontId="7" fillId="0" borderId="0" xfId="2" applyFont="1"/>
    <xf numFmtId="166" fontId="7" fillId="0" borderId="0" xfId="1" applyNumberFormat="1" applyFont="1" applyAlignment="1">
      <alignment horizontal="right"/>
    </xf>
    <xf numFmtId="164" fontId="4" fillId="0" borderId="0" xfId="0" applyNumberFormat="1" applyFont="1"/>
    <xf numFmtId="0" fontId="9" fillId="0" borderId="0" xfId="0" applyFont="1" applyAlignment="1">
      <alignment horizontal="centerContinuous"/>
    </xf>
    <xf numFmtId="164" fontId="4" fillId="0" borderId="0" xfId="1" applyNumberFormat="1" applyFont="1"/>
    <xf numFmtId="43" fontId="0" fillId="0" borderId="0" xfId="0" applyNumberFormat="1"/>
    <xf numFmtId="43" fontId="7" fillId="0" borderId="0" xfId="1" applyFont="1" applyBorder="1"/>
    <xf numFmtId="0" fontId="7" fillId="0" borderId="0" xfId="0" applyFont="1" applyAlignment="1">
      <alignment horizontal="left"/>
    </xf>
    <xf numFmtId="10" fontId="7" fillId="0" borderId="1" xfId="0" applyNumberFormat="1" applyFont="1" applyBorder="1" applyAlignment="1">
      <alignment horizontal="center"/>
    </xf>
    <xf numFmtId="166" fontId="0" fillId="0" borderId="0" xfId="0" applyNumberFormat="1"/>
    <xf numFmtId="0" fontId="1" fillId="0" borderId="0" xfId="0" applyFont="1"/>
    <xf numFmtId="0" fontId="7" fillId="2" borderId="0" xfId="0" applyFont="1" applyFill="1" applyAlignment="1">
      <alignment horizontal="center"/>
    </xf>
    <xf numFmtId="0" fontId="7" fillId="2" borderId="0" xfId="0" quotePrefix="1" applyFont="1" applyFill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/>
    <xf numFmtId="43" fontId="7" fillId="2" borderId="0" xfId="0" applyNumberFormat="1" applyFont="1" applyFill="1"/>
    <xf numFmtId="43" fontId="7" fillId="2" borderId="0" xfId="1" applyFont="1" applyFill="1"/>
    <xf numFmtId="39" fontId="7" fillId="2" borderId="0" xfId="0" applyNumberFormat="1" applyFont="1" applyFill="1"/>
    <xf numFmtId="10" fontId="7" fillId="2" borderId="0" xfId="3" applyNumberFormat="1" applyFont="1" applyFill="1"/>
    <xf numFmtId="44" fontId="7" fillId="2" borderId="0" xfId="0" applyNumberFormat="1" applyFont="1" applyFill="1"/>
    <xf numFmtId="44" fontId="7" fillId="2" borderId="0" xfId="1" applyNumberFormat="1" applyFont="1" applyFill="1"/>
    <xf numFmtId="44" fontId="7" fillId="2" borderId="0" xfId="2" applyFont="1" applyFill="1"/>
    <xf numFmtId="43" fontId="7" fillId="2" borderId="4" xfId="0" applyNumberFormat="1" applyFont="1" applyFill="1" applyBorder="1"/>
    <xf numFmtId="43" fontId="0" fillId="2" borderId="0" xfId="1" applyFont="1" applyFill="1"/>
    <xf numFmtId="0" fontId="7" fillId="2" borderId="0" xfId="0" applyFont="1" applyFill="1" applyAlignment="1">
      <alignment horizontal="centerContinuous"/>
    </xf>
    <xf numFmtId="0" fontId="7" fillId="2" borderId="0" xfId="0" quotePrefix="1" applyFont="1" applyFill="1" applyAlignment="1">
      <alignment horizontal="centerContinuous"/>
    </xf>
    <xf numFmtId="0" fontId="7" fillId="2" borderId="0" xfId="0" applyFont="1" applyFill="1" applyBorder="1" applyAlignment="1">
      <alignment horizontal="centerContinuous"/>
    </xf>
    <xf numFmtId="0" fontId="7" fillId="2" borderId="1" xfId="0" applyFont="1" applyFill="1" applyBorder="1" applyAlignment="1">
      <alignment horizontal="centerContinuous"/>
    </xf>
    <xf numFmtId="16" fontId="7" fillId="2" borderId="1" xfId="0" quotePrefix="1" applyNumberFormat="1" applyFont="1" applyFill="1" applyBorder="1" applyAlignment="1">
      <alignment horizontal="center"/>
    </xf>
    <xf numFmtId="16" fontId="7" fillId="2" borderId="1" xfId="0" applyNumberFormat="1" applyFont="1" applyFill="1" applyBorder="1" applyAlignment="1">
      <alignment horizontal="center"/>
    </xf>
    <xf numFmtId="166" fontId="7" fillId="2" borderId="0" xfId="1" applyNumberFormat="1" applyFont="1" applyFill="1"/>
    <xf numFmtId="44" fontId="7" fillId="2" borderId="2" xfId="1" applyNumberFormat="1" applyFont="1" applyFill="1" applyBorder="1"/>
    <xf numFmtId="43" fontId="7" fillId="2" borderId="0" xfId="1" applyFont="1" applyFill="1" applyAlignment="1">
      <alignment horizontal="center"/>
    </xf>
    <xf numFmtId="44" fontId="7" fillId="2" borderId="3" xfId="2" applyNumberFormat="1" applyFont="1" applyFill="1" applyBorder="1"/>
    <xf numFmtId="44" fontId="7" fillId="2" borderId="0" xfId="2" applyNumberFormat="1" applyFont="1" applyFill="1" applyBorder="1"/>
    <xf numFmtId="43" fontId="6" fillId="2" borderId="0" xfId="1" applyFont="1" applyFill="1"/>
    <xf numFmtId="43" fontId="2" fillId="2" borderId="0" xfId="1" applyFont="1" applyFill="1" applyAlignment="1">
      <alignment horizontal="center"/>
    </xf>
    <xf numFmtId="44" fontId="2" fillId="2" borderId="0" xfId="2" applyNumberFormat="1" applyFont="1" applyFill="1" applyBorder="1"/>
    <xf numFmtId="0" fontId="4" fillId="2" borderId="0" xfId="0" applyFont="1" applyFill="1"/>
    <xf numFmtId="0" fontId="8" fillId="2" borderId="0" xfId="0" applyFont="1" applyFill="1"/>
    <xf numFmtId="0" fontId="4" fillId="2" borderId="0" xfId="0" quotePrefix="1" applyFont="1" applyFill="1"/>
    <xf numFmtId="2" fontId="4" fillId="2" borderId="0" xfId="0" applyNumberFormat="1" applyFont="1" applyFill="1"/>
    <xf numFmtId="43" fontId="4" fillId="2" borderId="0" xfId="0" applyNumberFormat="1" applyFont="1" applyFill="1"/>
  </cellXfs>
  <cellStyles count="5">
    <cellStyle name="Comma" xfId="1" builtinId="3"/>
    <cellStyle name="Currency" xfId="2" builtinId="4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ng-Term%20Debt/Jeff's%20Master%20Bonded-Debt%20Schedules/2022/Detailed%20Bonded%20Debt%20Schedules%20by%20Issue%20and%20Maturity%20at%2030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4215"/>
      <sheetName val="4368"/>
      <sheetName val="4021"/>
      <sheetName val="4023"/>
      <sheetName val="4026"/>
      <sheetName val="4017"/>
      <sheetName val="4014"/>
      <sheetName val="4015"/>
      <sheetName val="4016"/>
      <sheetName val="4207"/>
      <sheetName val="4313"/>
    </sheetNames>
    <sheetDataSet>
      <sheetData sheetId="0"/>
      <sheetData sheetId="1">
        <row r="21">
          <cell r="C21">
            <v>1225578.75</v>
          </cell>
          <cell r="F21">
            <v>2899421.25</v>
          </cell>
        </row>
      </sheetData>
      <sheetData sheetId="2">
        <row r="21">
          <cell r="C21">
            <v>921041</v>
          </cell>
          <cell r="F21">
            <v>2178959</v>
          </cell>
        </row>
      </sheetData>
      <sheetData sheetId="3">
        <row r="20">
          <cell r="C20">
            <v>2610000</v>
          </cell>
          <cell r="F20">
            <v>1219087.25</v>
          </cell>
        </row>
      </sheetData>
      <sheetData sheetId="4">
        <row r="20">
          <cell r="C20">
            <v>475000</v>
          </cell>
          <cell r="F20">
            <v>10093.75</v>
          </cell>
        </row>
      </sheetData>
      <sheetData sheetId="5">
        <row r="20">
          <cell r="C20">
            <v>1000000</v>
          </cell>
          <cell r="F20">
            <v>40000</v>
          </cell>
        </row>
      </sheetData>
      <sheetData sheetId="6">
        <row r="20">
          <cell r="C20">
            <v>4385000</v>
          </cell>
          <cell r="F20">
            <v>2104875</v>
          </cell>
        </row>
      </sheetData>
      <sheetData sheetId="7">
        <row r="12">
          <cell r="C12">
            <v>4265000</v>
          </cell>
          <cell r="F12">
            <v>2498750</v>
          </cell>
        </row>
      </sheetData>
      <sheetData sheetId="8">
        <row r="12">
          <cell r="C12">
            <v>900000</v>
          </cell>
          <cell r="F12">
            <v>458600</v>
          </cell>
        </row>
      </sheetData>
      <sheetData sheetId="9">
        <row r="12">
          <cell r="C12">
            <v>100000</v>
          </cell>
          <cell r="F12">
            <v>280800</v>
          </cell>
        </row>
      </sheetData>
      <sheetData sheetId="10">
        <row r="12">
          <cell r="C12">
            <v>50000</v>
          </cell>
          <cell r="F12">
            <v>344600</v>
          </cell>
        </row>
      </sheetData>
      <sheetData sheetId="11">
        <row r="12">
          <cell r="C12">
            <v>100000</v>
          </cell>
          <cell r="F12">
            <v>921400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showGridLines="0" tabSelected="1" workbookViewId="0">
      <selection activeCell="A40" sqref="A40"/>
    </sheetView>
  </sheetViews>
  <sheetFormatPr defaultRowHeight="15" x14ac:dyDescent="0.25"/>
  <cols>
    <col min="1" max="1" width="6.28515625" style="19" customWidth="1"/>
    <col min="2" max="2" width="16" style="19" customWidth="1"/>
    <col min="3" max="3" width="15.7109375" style="19" customWidth="1"/>
    <col min="4" max="4" width="15.28515625" style="19" bestFit="1" customWidth="1"/>
    <col min="5" max="5" width="9.42578125" style="19" customWidth="1"/>
    <col min="6" max="6" width="14.28515625" style="19" customWidth="1"/>
    <col min="7" max="7" width="11.85546875" style="19" customWidth="1"/>
    <col min="8" max="16384" width="9.140625" style="19"/>
  </cols>
  <sheetData>
    <row r="1" spans="1:8" x14ac:dyDescent="0.25">
      <c r="A1" s="28" t="s">
        <v>39</v>
      </c>
      <c r="B1" s="28"/>
      <c r="C1" s="28"/>
      <c r="D1" s="28"/>
      <c r="E1" s="28"/>
      <c r="F1" s="28"/>
      <c r="G1" s="28"/>
    </row>
    <row r="2" spans="1:8" x14ac:dyDescent="0.25">
      <c r="A2" s="28" t="s">
        <v>44</v>
      </c>
      <c r="B2" s="28"/>
      <c r="C2" s="28"/>
      <c r="D2" s="28"/>
      <c r="E2" s="28"/>
      <c r="F2" s="28"/>
      <c r="G2" s="28"/>
    </row>
    <row r="3" spans="1:8" x14ac:dyDescent="0.25">
      <c r="A3" s="28" t="s">
        <v>95</v>
      </c>
      <c r="B3" s="28"/>
      <c r="C3" s="28"/>
      <c r="D3" s="28"/>
      <c r="E3" s="28"/>
      <c r="F3" s="28"/>
      <c r="G3" s="28"/>
    </row>
    <row r="5" spans="1:8" ht="27.75" customHeight="1" x14ac:dyDescent="0.25">
      <c r="A5" s="67" t="s">
        <v>0</v>
      </c>
      <c r="B5" s="67"/>
      <c r="C5" s="67"/>
      <c r="D5" s="67"/>
      <c r="E5" s="67" t="s">
        <v>7</v>
      </c>
      <c r="F5" s="68" t="s">
        <v>41</v>
      </c>
      <c r="G5" s="68" t="s">
        <v>43</v>
      </c>
    </row>
    <row r="6" spans="1:8" ht="12" customHeight="1" x14ac:dyDescent="0.25">
      <c r="A6" s="69" t="s">
        <v>1</v>
      </c>
      <c r="B6" s="69" t="s">
        <v>3</v>
      </c>
      <c r="C6" s="69" t="s">
        <v>2</v>
      </c>
      <c r="D6" s="69" t="s">
        <v>7</v>
      </c>
      <c r="E6" s="69" t="s">
        <v>40</v>
      </c>
      <c r="F6" s="69" t="s">
        <v>42</v>
      </c>
      <c r="G6" s="69" t="s">
        <v>42</v>
      </c>
    </row>
    <row r="7" spans="1:8" hidden="1" x14ac:dyDescent="0.25">
      <c r="A7" s="70"/>
      <c r="B7" s="71"/>
      <c r="C7" s="71"/>
      <c r="D7" s="70"/>
      <c r="E7" s="70"/>
      <c r="F7" s="70"/>
      <c r="G7" s="70"/>
    </row>
    <row r="8" spans="1:8" hidden="1" x14ac:dyDescent="0.25">
      <c r="A8" s="70"/>
      <c r="B8" s="71"/>
      <c r="C8" s="71"/>
      <c r="D8" s="70"/>
      <c r="E8" s="70"/>
      <c r="F8" s="70"/>
      <c r="G8" s="70"/>
    </row>
    <row r="9" spans="1:8" ht="20.25" hidden="1" customHeight="1" x14ac:dyDescent="0.25">
      <c r="A9" s="70"/>
      <c r="B9" s="71"/>
      <c r="C9" s="71"/>
      <c r="D9" s="72"/>
      <c r="E9" s="72"/>
      <c r="F9" s="73"/>
      <c r="G9" s="73"/>
    </row>
    <row r="10" spans="1:8" hidden="1" x14ac:dyDescent="0.25">
      <c r="A10" s="70"/>
      <c r="B10" s="71"/>
      <c r="C10" s="71"/>
      <c r="D10" s="72"/>
      <c r="E10" s="72"/>
      <c r="F10" s="73"/>
      <c r="G10" s="74"/>
    </row>
    <row r="11" spans="1:8" hidden="1" x14ac:dyDescent="0.25">
      <c r="A11" s="70"/>
      <c r="B11" s="71"/>
      <c r="C11" s="71"/>
      <c r="D11" s="72"/>
      <c r="E11" s="72"/>
      <c r="F11" s="73"/>
      <c r="G11" s="74"/>
    </row>
    <row r="12" spans="1:8" hidden="1" x14ac:dyDescent="0.25">
      <c r="A12" s="70"/>
      <c r="B12" s="71"/>
      <c r="C12" s="71"/>
      <c r="D12" s="72">
        <v>0</v>
      </c>
      <c r="E12" s="72"/>
      <c r="F12" s="73"/>
      <c r="G12" s="74"/>
    </row>
    <row r="13" spans="1:8" hidden="1" x14ac:dyDescent="0.25">
      <c r="A13" s="70"/>
      <c r="B13" s="71"/>
      <c r="C13" s="71"/>
      <c r="D13" s="72">
        <v>31218643.460000001</v>
      </c>
      <c r="E13" s="72"/>
      <c r="F13" s="73"/>
      <c r="G13" s="74"/>
      <c r="H13" s="24"/>
    </row>
    <row r="14" spans="1:8" hidden="1" x14ac:dyDescent="0.25">
      <c r="A14" s="70">
        <v>2019</v>
      </c>
      <c r="B14" s="71">
        <v>0</v>
      </c>
      <c r="C14" s="71">
        <v>0</v>
      </c>
      <c r="D14" s="72">
        <v>31848213.300000001</v>
      </c>
      <c r="E14" s="72"/>
      <c r="F14" s="73"/>
      <c r="G14" s="74"/>
    </row>
    <row r="15" spans="1:8" hidden="1" x14ac:dyDescent="0.25">
      <c r="A15" s="70">
        <f t="shared" ref="A15:A33" si="0">A14+1</f>
        <v>2020</v>
      </c>
      <c r="B15" s="75">
        <v>0</v>
      </c>
      <c r="C15" s="75">
        <v>0</v>
      </c>
      <c r="D15" s="72">
        <v>33757173.379999995</v>
      </c>
      <c r="E15" s="72">
        <v>33.76</v>
      </c>
      <c r="F15" s="73">
        <v>1908960.0799999945</v>
      </c>
      <c r="G15" s="74">
        <v>5.9939314711886661E-2</v>
      </c>
    </row>
    <row r="16" spans="1:8" hidden="1" x14ac:dyDescent="0.25">
      <c r="A16" s="70">
        <f t="shared" si="0"/>
        <v>2021</v>
      </c>
      <c r="B16" s="75">
        <v>19185964.899999999</v>
      </c>
      <c r="C16" s="75">
        <v>14095845.98</v>
      </c>
      <c r="D16" s="76">
        <v>33281810.879999999</v>
      </c>
      <c r="E16" s="76">
        <v>33.28</v>
      </c>
      <c r="F16" s="73">
        <v>-475362.49999999627</v>
      </c>
      <c r="G16" s="74">
        <v>-1.4081821799737319E-2</v>
      </c>
    </row>
    <row r="17" spans="1:7" hidden="1" x14ac:dyDescent="0.25">
      <c r="A17" s="70">
        <f t="shared" si="0"/>
        <v>2022</v>
      </c>
      <c r="B17" s="77">
        <v>19736821.600000001</v>
      </c>
      <c r="C17" s="77">
        <v>13503538.65</v>
      </c>
      <c r="D17" s="77">
        <v>33240360.25</v>
      </c>
      <c r="E17" s="77">
        <v>33.24</v>
      </c>
      <c r="F17" s="73">
        <v>-41450.629999998957</v>
      </c>
      <c r="G17" s="74">
        <v>-1.2454439498335061E-3</v>
      </c>
    </row>
    <row r="18" spans="1:7" hidden="1" x14ac:dyDescent="0.25">
      <c r="A18" s="70">
        <f t="shared" si="0"/>
        <v>2023</v>
      </c>
      <c r="B18" s="71">
        <f>'[1]4215'!C21+'[1]4368'!C21+'[1]4021'!C20+'[1]4023'!C20+'[1]4026'!C20+'[1]4017'!C20+'[1]4014'!C12+'[1]4015'!C12+'[1]4016'!C12+'[1]4207'!C12+'[1]4313'!C12</f>
        <v>16031619.75</v>
      </c>
      <c r="C18" s="71">
        <f>'[1]4215'!F21+'[1]4368'!F21+'[1]4021'!F20+'[1]4023'!F20+'[1]4026'!F20+'[1]4017'!F20+'[1]4014'!F12+'[1]4015'!F12+'[1]4016'!F12+'[1]4207'!F12+'[1]4313'!F12</f>
        <v>12956586.25</v>
      </c>
      <c r="D18" s="72">
        <f t="shared" ref="D18" si="1">SUM(B18:C18)</f>
        <v>28988206</v>
      </c>
      <c r="E18" s="72">
        <f t="shared" ref="E18" si="2">ROUND(D18/1000000,2)</f>
        <v>28.99</v>
      </c>
      <c r="F18" s="73">
        <f t="shared" ref="F18:F19" si="3">D18-D17</f>
        <v>-4252154.25</v>
      </c>
      <c r="G18" s="74">
        <f t="shared" ref="G18:G19" si="4">F18/D17</f>
        <v>-0.12792142497914114</v>
      </c>
    </row>
    <row r="19" spans="1:7" x14ac:dyDescent="0.25">
      <c r="A19" s="70">
        <f t="shared" si="0"/>
        <v>2024</v>
      </c>
      <c r="B19" s="71">
        <f>'4215'!C22+'4368'!C22+'4021'!C21+'4023'!C21+'4026'!C21+'4017'!C21+'4014'!C13+'4015'!C13+'4016'!C13+'4207'!C13+'4313'!C13</f>
        <v>15560405.65</v>
      </c>
      <c r="C19" s="71">
        <f>'4215'!F22+'4368'!F22+'4021'!F21+'4023'!F21+'4026'!F21+'4017'!F21+'4014'!F13+'4015'!F13+'4016'!F13+'4207'!F13+'4313'!F13</f>
        <v>12480584.73</v>
      </c>
      <c r="D19" s="72">
        <f t="shared" ref="D19:D33" si="5">SUM(B19:C19)</f>
        <v>28040990.380000003</v>
      </c>
      <c r="E19" s="72">
        <f t="shared" ref="E19:E34" si="6">ROUND(D19/1000000,2)</f>
        <v>28.04</v>
      </c>
      <c r="F19" s="73">
        <f t="shared" si="3"/>
        <v>-947215.61999999732</v>
      </c>
      <c r="G19" s="74">
        <f t="shared" si="4"/>
        <v>-3.2675896535301195E-2</v>
      </c>
    </row>
    <row r="20" spans="1:7" x14ac:dyDescent="0.25">
      <c r="A20" s="70">
        <f t="shared" si="0"/>
        <v>2025</v>
      </c>
      <c r="B20" s="71">
        <f>'4215'!C23+'4368'!C23+'4021'!C22+'4023'!C22+'4026'!C22+'4017'!C22+'4014'!C14+'4015'!C14+'4016'!C14+'4207'!C14+'4313'!C14</f>
        <v>15600544.199999999</v>
      </c>
      <c r="C20" s="71">
        <f>'4215'!F23+'4368'!F23+'4021'!F22+'4023'!F22+'4026'!F22+'4017'!F22+'4014'!F14+'4015'!F14+'4016'!F14+'4207'!F14+'4313'!F14</f>
        <v>12013553.68</v>
      </c>
      <c r="D20" s="72">
        <f t="shared" si="5"/>
        <v>27614097.879999999</v>
      </c>
      <c r="E20" s="72">
        <f t="shared" si="6"/>
        <v>27.61</v>
      </c>
      <c r="F20" s="73">
        <f t="shared" ref="F20:F34" si="7">D20-D19</f>
        <v>-426892.50000000373</v>
      </c>
      <c r="G20" s="74">
        <f t="shared" ref="G20:G34" si="8">F20/D19</f>
        <v>-1.5223873843788384E-2</v>
      </c>
    </row>
    <row r="21" spans="1:7" x14ac:dyDescent="0.25">
      <c r="A21" s="70">
        <f t="shared" si="0"/>
        <v>2026</v>
      </c>
      <c r="B21" s="71">
        <f>'4215'!C24+'4368'!C24+'4021'!C23+'4023'!C23+'4026'!C23+'4017'!C23+'4014'!C15+'4015'!C15+'4016'!C15+'4207'!C15+'4313'!C15</f>
        <v>16194090.949999999</v>
      </c>
      <c r="C21" s="71">
        <f>'4215'!F24+'4368'!F24+'4021'!F23+'4023'!F23+'4026'!F23+'4017'!F23+'4014'!F15+'4015'!F15+'4016'!F15+'4207'!F15+'4313'!F15</f>
        <v>11516330.68</v>
      </c>
      <c r="D21" s="72">
        <f t="shared" si="5"/>
        <v>27710421.629999999</v>
      </c>
      <c r="E21" s="72">
        <f t="shared" si="6"/>
        <v>27.71</v>
      </c>
      <c r="F21" s="73">
        <f t="shared" si="7"/>
        <v>96323.75</v>
      </c>
      <c r="G21" s="74">
        <f t="shared" si="8"/>
        <v>3.4882091900515855E-3</v>
      </c>
    </row>
    <row r="22" spans="1:7" x14ac:dyDescent="0.25">
      <c r="A22" s="70">
        <f t="shared" si="0"/>
        <v>2027</v>
      </c>
      <c r="B22" s="71">
        <f>'4215'!C25+'4368'!C25+'4021'!C24+'4023'!C24+'4026'!C24+'4017'!C24+'4014'!C16+'4015'!C16+'4016'!C16+'4207'!C16+'4313'!C16</f>
        <v>22720000</v>
      </c>
      <c r="C22" s="71">
        <f>'4215'!F25+'4368'!F25+'4021'!F24+'4023'!F24+'4026'!F24+'4017'!F24+'4014'!F16+'4015'!F16+'4016'!F16+'4207'!F16+'4313'!F16</f>
        <v>5041471.13</v>
      </c>
      <c r="D22" s="72">
        <f t="shared" si="5"/>
        <v>27761471.129999999</v>
      </c>
      <c r="E22" s="72">
        <f t="shared" si="6"/>
        <v>27.76</v>
      </c>
      <c r="F22" s="73">
        <f t="shared" si="7"/>
        <v>51049.5</v>
      </c>
      <c r="G22" s="74">
        <f t="shared" si="8"/>
        <v>1.8422491249549422E-3</v>
      </c>
    </row>
    <row r="23" spans="1:7" x14ac:dyDescent="0.25">
      <c r="A23" s="70">
        <f t="shared" si="0"/>
        <v>2028</v>
      </c>
      <c r="B23" s="71">
        <f>'4215'!C26+'4368'!C26+'4021'!C25+'4023'!C25+'4026'!C25+'4017'!C25+'4014'!C17+'4015'!C17+'4016'!C17+'4207'!C17+'4313'!C17</f>
        <v>23975000</v>
      </c>
      <c r="C23" s="71">
        <f>'4215'!F26+'4368'!F26+'4021'!F25+'4023'!F25+'4026'!F25+'4017'!F25+'4014'!F17+'4015'!F17+'4016'!F17+'4207'!F17+'4313'!F17</f>
        <v>3913630.88</v>
      </c>
      <c r="D23" s="72">
        <f t="shared" si="5"/>
        <v>27888630.879999999</v>
      </c>
      <c r="E23" s="72">
        <f t="shared" si="6"/>
        <v>27.89</v>
      </c>
      <c r="F23" s="73">
        <f t="shared" si="7"/>
        <v>127159.75</v>
      </c>
      <c r="G23" s="74">
        <f t="shared" si="8"/>
        <v>4.5804398983232131E-3</v>
      </c>
    </row>
    <row r="24" spans="1:7" x14ac:dyDescent="0.25">
      <c r="A24" s="70">
        <f t="shared" si="0"/>
        <v>2029</v>
      </c>
      <c r="B24" s="71">
        <f>'4215'!C27+'4368'!C27+'4021'!C26+'4023'!C26+'4026'!C26+'4017'!C26+'4014'!C18+'4015'!C18+'4016'!C18+'4207'!C18+'4313'!C18</f>
        <v>11325000</v>
      </c>
      <c r="C24" s="71">
        <f>'4215'!F27+'4368'!F27+'4021'!F26+'4023'!F26+'4026'!F26+'4017'!F26+'4014'!F18+'4015'!F18+'4016'!F18+'4207'!F18+'4313'!F18</f>
        <v>3072935.38</v>
      </c>
      <c r="D24" s="72">
        <f t="shared" si="5"/>
        <v>14397935.379999999</v>
      </c>
      <c r="E24" s="72">
        <f t="shared" si="6"/>
        <v>14.4</v>
      </c>
      <c r="F24" s="73">
        <f t="shared" si="7"/>
        <v>-13490695.5</v>
      </c>
      <c r="G24" s="74">
        <f t="shared" si="8"/>
        <v>-0.48373459271084879</v>
      </c>
    </row>
    <row r="25" spans="1:7" x14ac:dyDescent="0.25">
      <c r="A25" s="70">
        <f t="shared" si="0"/>
        <v>2030</v>
      </c>
      <c r="B25" s="71">
        <f>'4215'!C28+'4368'!C28+'4021'!C27+'4023'!C27+'4026'!C27+'4017'!C27+'4014'!C19+'4015'!C19+'4016'!C19+'4207'!C19+'4313'!C19</f>
        <v>5675000</v>
      </c>
      <c r="C25" s="71">
        <f>'4215'!F28+'4368'!F28+'4021'!F27+'4023'!F27+'4026'!F27+'4017'!F27+'4014'!F19+'4015'!F19+'4016'!F19+'4207'!F19+'4313'!F19</f>
        <v>2675225</v>
      </c>
      <c r="D25" s="72">
        <f t="shared" si="5"/>
        <v>8350225</v>
      </c>
      <c r="E25" s="72">
        <f t="shared" si="6"/>
        <v>8.35</v>
      </c>
      <c r="F25" s="73">
        <f t="shared" si="7"/>
        <v>-6047710.379999999</v>
      </c>
      <c r="G25" s="74">
        <f t="shared" si="8"/>
        <v>-0.42004011133435154</v>
      </c>
    </row>
    <row r="26" spans="1:7" x14ac:dyDescent="0.25">
      <c r="A26" s="70">
        <f t="shared" si="0"/>
        <v>2031</v>
      </c>
      <c r="B26" s="71">
        <f>'4215'!C29+'4368'!C29+'4021'!C28+'4023'!C28+'4026'!C28+'4017'!C28+'4014'!C20+'4015'!C20+'4016'!C20+'4207'!C20+'4313'!C20</f>
        <v>5940000</v>
      </c>
      <c r="C26" s="71">
        <f>'4215'!F29+'4368'!F29+'4021'!F28+'4023'!F28+'4026'!F28+'4017'!F28+'4014'!F20+'4015'!F20+'4016'!F20+'4207'!F20+'4313'!F20</f>
        <v>2410400</v>
      </c>
      <c r="D26" s="72">
        <f t="shared" si="5"/>
        <v>8350400</v>
      </c>
      <c r="E26" s="72">
        <f t="shared" si="6"/>
        <v>8.35</v>
      </c>
      <c r="F26" s="73">
        <f t="shared" si="7"/>
        <v>175</v>
      </c>
      <c r="G26" s="74">
        <f t="shared" si="8"/>
        <v>2.0957519108766531E-5</v>
      </c>
    </row>
    <row r="27" spans="1:7" x14ac:dyDescent="0.25">
      <c r="A27" s="70">
        <f t="shared" si="0"/>
        <v>2032</v>
      </c>
      <c r="B27" s="71">
        <f>'4215'!C30+'4368'!C30+'4021'!C29+'4023'!C29+'4026'!C29+'4017'!C29+'4014'!C21+'4015'!C21+'4016'!C21+'4207'!C21+'4313'!C21</f>
        <v>6200000</v>
      </c>
      <c r="C27" s="71">
        <f>'4215'!F30+'4368'!F30+'4021'!F29+'4023'!F29+'4026'!F29+'4017'!F29+'4014'!F21+'4015'!F21+'4016'!F21+'4207'!F21+'4313'!F21</f>
        <v>2147225</v>
      </c>
      <c r="D27" s="72">
        <f t="shared" si="5"/>
        <v>8347225</v>
      </c>
      <c r="E27" s="72">
        <f t="shared" si="6"/>
        <v>8.35</v>
      </c>
      <c r="F27" s="73">
        <f t="shared" si="7"/>
        <v>-3175</v>
      </c>
      <c r="G27" s="74">
        <f t="shared" si="8"/>
        <v>-3.8022130676374784E-4</v>
      </c>
    </row>
    <row r="28" spans="1:7" x14ac:dyDescent="0.25">
      <c r="A28" s="70">
        <f t="shared" si="0"/>
        <v>2033</v>
      </c>
      <c r="B28" s="71">
        <f>'4215'!C31+'4368'!C31+'4021'!C30+'4023'!C30+'4026'!C30+'4017'!C30+'4014'!C22+'4015'!C22+'4016'!C22+'4207'!C22+'4313'!C22</f>
        <v>6470000</v>
      </c>
      <c r="C28" s="71">
        <f>'4215'!F31+'4368'!F31+'4021'!F30+'4023'!F30+'4026'!F30+'4017'!F30+'4014'!F22+'4015'!F22+'4016'!F22+'4207'!F22+'4313'!F22</f>
        <v>1876625</v>
      </c>
      <c r="D28" s="72">
        <f t="shared" si="5"/>
        <v>8346625</v>
      </c>
      <c r="E28" s="72">
        <f t="shared" si="6"/>
        <v>8.35</v>
      </c>
      <c r="F28" s="73">
        <f t="shared" si="7"/>
        <v>-600</v>
      </c>
      <c r="G28" s="74">
        <f t="shared" si="8"/>
        <v>-7.1880175747029705E-5</v>
      </c>
    </row>
    <row r="29" spans="1:7" x14ac:dyDescent="0.25">
      <c r="A29" s="70">
        <f t="shared" si="0"/>
        <v>2034</v>
      </c>
      <c r="B29" s="71">
        <f>'4215'!C32+'4368'!C32+'4021'!C31+'4023'!C31+'4026'!C31+'4017'!C31+'4014'!C23+'4015'!C23+'4016'!C23+'4207'!C23+'4313'!C23</f>
        <v>6740000</v>
      </c>
      <c r="C29" s="71">
        <f>'4215'!F32+'4368'!F32+'4021'!F31+'4023'!F31+'4026'!F31+'4017'!F31+'4014'!F23+'4015'!F23+'4016'!F23+'4207'!F23+'4313'!F23</f>
        <v>1609950</v>
      </c>
      <c r="D29" s="72">
        <f t="shared" si="5"/>
        <v>8349950</v>
      </c>
      <c r="E29" s="72">
        <f t="shared" si="6"/>
        <v>8.35</v>
      </c>
      <c r="F29" s="73">
        <f t="shared" si="7"/>
        <v>3325</v>
      </c>
      <c r="G29" s="74">
        <f t="shared" si="8"/>
        <v>3.9836460844952303E-4</v>
      </c>
    </row>
    <row r="30" spans="1:7" x14ac:dyDescent="0.25">
      <c r="A30" s="70">
        <f t="shared" si="0"/>
        <v>2035</v>
      </c>
      <c r="B30" s="71">
        <f>'4215'!C33+'4368'!C33+'4021'!C32+'4023'!C32+'4026'!C32+'4017'!C32+'4014'!C24+'4015'!C24+'4016'!C24+'4207'!C24+'4313'!C24</f>
        <v>7005000</v>
      </c>
      <c r="C30" s="71">
        <f>'4215'!F33+'4368'!F33+'4021'!F32+'4023'!F32+'4026'!F32+'4017'!F32+'4014'!F24+'4015'!F24+'4016'!F24+'4207'!F24+'4313'!F24</f>
        <v>1343800</v>
      </c>
      <c r="D30" s="72">
        <f t="shared" si="5"/>
        <v>8348800</v>
      </c>
      <c r="E30" s="72">
        <f t="shared" si="6"/>
        <v>8.35</v>
      </c>
      <c r="F30" s="73">
        <f t="shared" si="7"/>
        <v>-1150</v>
      </c>
      <c r="G30" s="74">
        <f t="shared" si="8"/>
        <v>-1.3772537560105151E-4</v>
      </c>
    </row>
    <row r="31" spans="1:7" x14ac:dyDescent="0.25">
      <c r="A31" s="70">
        <f t="shared" si="0"/>
        <v>2036</v>
      </c>
      <c r="B31" s="71">
        <f>'4215'!C34+'4368'!C34+'4021'!C33+'4023'!C33+'4026'!C33+'4017'!C33+'4014'!C25+'4015'!C25+'4016'!C25+'4207'!C25+'4313'!C25</f>
        <v>7285000</v>
      </c>
      <c r="C31" s="71">
        <f>'4215'!F34+'4368'!F34+'4021'!F33+'4023'!F33+'4026'!F33+'4017'!F33+'4014'!F25+'4015'!F25+'4016'!F25+'4207'!F25+'4313'!F25</f>
        <v>1067025</v>
      </c>
      <c r="D31" s="72">
        <f t="shared" si="5"/>
        <v>8352025</v>
      </c>
      <c r="E31" s="72">
        <f t="shared" si="6"/>
        <v>8.35</v>
      </c>
      <c r="F31" s="73">
        <f t="shared" si="7"/>
        <v>3225</v>
      </c>
      <c r="G31" s="74">
        <f t="shared" si="8"/>
        <v>3.8628305864315832E-4</v>
      </c>
    </row>
    <row r="32" spans="1:7" x14ac:dyDescent="0.25">
      <c r="A32" s="70">
        <f t="shared" si="0"/>
        <v>2037</v>
      </c>
      <c r="B32" s="71">
        <f>'4215'!C35+'4368'!C35+'4021'!C34+'4023'!C34+'4026'!C34+'4017'!C34+'4014'!C26+'4015'!C26+'4016'!C26+'4207'!C26+'4313'!C26</f>
        <v>7570000</v>
      </c>
      <c r="C32" s="71">
        <f>'4215'!F35+'4368'!F35+'4021'!F34+'4023'!F34+'4026'!F34+'4017'!F34+'4014'!F26+'4015'!F26+'4016'!F26+'4207'!F26+'4313'!F26</f>
        <v>779200</v>
      </c>
      <c r="D32" s="72">
        <f t="shared" si="5"/>
        <v>8349200</v>
      </c>
      <c r="E32" s="72">
        <f t="shared" si="6"/>
        <v>8.35</v>
      </c>
      <c r="F32" s="73">
        <f t="shared" si="7"/>
        <v>-2825</v>
      </c>
      <c r="G32" s="74">
        <f t="shared" si="8"/>
        <v>-3.3824132470867843E-4</v>
      </c>
    </row>
    <row r="33" spans="1:10" x14ac:dyDescent="0.25">
      <c r="A33" s="70">
        <f t="shared" si="0"/>
        <v>2038</v>
      </c>
      <c r="B33" s="71">
        <f>'4215'!C36+'4368'!C36+'4021'!C35+'4023'!C35+'4026'!C35+'4017'!C35+'4014'!C27+'4015'!C27+'4016'!C27+'4207'!C27+'4313'!C27</f>
        <v>7870000</v>
      </c>
      <c r="C33" s="71">
        <f>'4215'!F36+'4368'!F36+'4021'!F35+'4023'!F35+'4026'!F35+'4017'!F35+'4014'!F27+'4015'!F27+'4016'!F27+'4207'!F27+'4313'!F27</f>
        <v>479950</v>
      </c>
      <c r="D33" s="72">
        <f t="shared" si="5"/>
        <v>8349950</v>
      </c>
      <c r="E33" s="72">
        <f t="shared" si="6"/>
        <v>8.35</v>
      </c>
      <c r="F33" s="73">
        <f t="shared" si="7"/>
        <v>750</v>
      </c>
      <c r="G33" s="74">
        <f t="shared" si="8"/>
        <v>8.9828965649403533E-5</v>
      </c>
    </row>
    <row r="34" spans="1:10" x14ac:dyDescent="0.25">
      <c r="A34" s="70">
        <v>2039</v>
      </c>
      <c r="B34" s="71">
        <f>'4215'!C37+'4368'!C37+'4021'!C36+'4023'!C36+'4026'!C36+'4017'!C36+'4014'!C28+'4015'!C28+'4016'!C28+'4207'!C28+'4313'!C28</f>
        <v>8185000</v>
      </c>
      <c r="C34" s="71">
        <f>'4215'!F37+'4368'!F37+'4021'!F36+'4023'!F36+'4026'!F36+'4017'!F36+'4014'!F28+'4015'!F28+'4016'!F28+'4207'!F28+'4313'!F28</f>
        <v>163700</v>
      </c>
      <c r="D34" s="72">
        <f t="shared" ref="D34" si="9">SUM(B34:C34)</f>
        <v>8348700</v>
      </c>
      <c r="E34" s="72">
        <f t="shared" si="6"/>
        <v>8.35</v>
      </c>
      <c r="F34" s="73">
        <f t="shared" si="7"/>
        <v>-1250</v>
      </c>
      <c r="G34" s="74">
        <f t="shared" si="8"/>
        <v>-1.4970149521853425E-4</v>
      </c>
    </row>
    <row r="35" spans="1:10" ht="15.75" thickBot="1" x14ac:dyDescent="0.3">
      <c r="A35" s="70" t="s">
        <v>8</v>
      </c>
      <c r="B35" s="78">
        <f>SUM(B19:B34)</f>
        <v>174315040.80000001</v>
      </c>
      <c r="C35" s="78">
        <f t="shared" ref="C35:E35" si="10">SUM(C19:C34)</f>
        <v>62591606.480000012</v>
      </c>
      <c r="D35" s="78">
        <f t="shared" si="10"/>
        <v>236906647.28</v>
      </c>
      <c r="E35" s="78">
        <f t="shared" si="10"/>
        <v>236.90999999999994</v>
      </c>
      <c r="F35" s="79"/>
      <c r="G35" s="70"/>
    </row>
    <row r="36" spans="1:10" ht="15.75" thickTop="1" x14ac:dyDescent="0.25">
      <c r="A36" s="70"/>
      <c r="B36" s="70"/>
      <c r="C36" s="70"/>
      <c r="D36" s="70"/>
      <c r="E36" s="70"/>
      <c r="F36" s="70"/>
      <c r="G36" s="70"/>
    </row>
    <row r="37" spans="1:10" x14ac:dyDescent="0.25">
      <c r="B37" s="23"/>
    </row>
    <row r="38" spans="1:10" x14ac:dyDescent="0.25">
      <c r="A38" s="18" t="s">
        <v>83</v>
      </c>
      <c r="C38" s="25"/>
      <c r="D38" s="25"/>
      <c r="E38" s="25"/>
      <c r="F38" s="25"/>
      <c r="G38" s="25"/>
      <c r="H38" s="25"/>
      <c r="I38" s="25"/>
      <c r="J38" s="25"/>
    </row>
    <row r="39" spans="1:10" x14ac:dyDescent="0.25">
      <c r="A39" s="18" t="s">
        <v>84</v>
      </c>
    </row>
    <row r="40" spans="1:10" x14ac:dyDescent="0.25">
      <c r="A40" s="18"/>
    </row>
    <row r="41" spans="1:10" x14ac:dyDescent="0.25">
      <c r="A41" s="63"/>
    </row>
    <row r="42" spans="1:10" x14ac:dyDescent="0.25">
      <c r="A42" s="63"/>
    </row>
    <row r="43" spans="1:10" x14ac:dyDescent="0.25">
      <c r="A43" s="63"/>
    </row>
  </sheetData>
  <pageMargins left="0.7" right="0.7" top="0.75" bottom="0.75" header="0.3" footer="0.3"/>
  <pageSetup orientation="portrait" r:id="rId1"/>
  <headerFooter>
    <oddFooter>&amp;L&amp;Z&amp;F
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64"/>
  <sheetViews>
    <sheetView workbookViewId="0">
      <selection activeCell="A12" sqref="A12:XFD12"/>
    </sheetView>
  </sheetViews>
  <sheetFormatPr defaultRowHeight="12.75" x14ac:dyDescent="0.2"/>
  <cols>
    <col min="1" max="1" width="7.7109375" customWidth="1"/>
    <col min="2" max="2" width="9" bestFit="1" customWidth="1"/>
    <col min="3" max="4" width="15.28515625" bestFit="1" customWidth="1"/>
    <col min="5" max="5" width="14.28515625" bestFit="1" customWidth="1"/>
    <col min="6" max="7" width="15.28515625" bestFit="1" customWidth="1"/>
  </cols>
  <sheetData>
    <row r="1" spans="1:7" ht="15" x14ac:dyDescent="0.25">
      <c r="A1" s="28" t="s">
        <v>39</v>
      </c>
      <c r="B1" s="28"/>
      <c r="C1" s="28"/>
      <c r="D1" s="28"/>
      <c r="E1" s="28"/>
      <c r="F1" s="28"/>
      <c r="G1" s="28"/>
    </row>
    <row r="2" spans="1:7" ht="15" x14ac:dyDescent="0.25">
      <c r="A2" s="28" t="s">
        <v>78</v>
      </c>
      <c r="B2" s="28"/>
      <c r="C2" s="28"/>
      <c r="D2" s="28"/>
      <c r="E2" s="28"/>
      <c r="F2" s="28"/>
      <c r="G2" s="28"/>
    </row>
    <row r="3" spans="1:7" ht="15" x14ac:dyDescent="0.25">
      <c r="A3" s="28" t="s">
        <v>4</v>
      </c>
      <c r="B3" s="28"/>
      <c r="C3" s="28"/>
      <c r="D3" s="28"/>
      <c r="E3" s="28"/>
      <c r="F3" s="28"/>
      <c r="G3" s="28"/>
    </row>
    <row r="4" spans="1:7" ht="15" x14ac:dyDescent="0.25">
      <c r="A4" s="28" t="str">
        <f>Summary!A3</f>
        <v>As of September 30, 2023</v>
      </c>
      <c r="B4" s="28"/>
      <c r="C4" s="28"/>
      <c r="D4" s="28"/>
      <c r="E4" s="28"/>
      <c r="F4" s="28"/>
      <c r="G4" s="28"/>
    </row>
    <row r="5" spans="1:7" ht="15" x14ac:dyDescent="0.25">
      <c r="A5" s="19"/>
      <c r="B5" s="19"/>
      <c r="C5" s="19"/>
      <c r="D5" s="19"/>
      <c r="E5" s="19"/>
      <c r="F5" s="19"/>
      <c r="G5" s="19"/>
    </row>
    <row r="6" spans="1:7" ht="15" x14ac:dyDescent="0.25">
      <c r="A6" s="20" t="s">
        <v>0</v>
      </c>
      <c r="B6" s="20" t="s">
        <v>2</v>
      </c>
      <c r="C6" s="20"/>
      <c r="D6" s="32" t="s">
        <v>2</v>
      </c>
      <c r="E6" s="32"/>
      <c r="F6" s="32"/>
      <c r="G6" s="20" t="s">
        <v>7</v>
      </c>
    </row>
    <row r="7" spans="1:7" ht="15" x14ac:dyDescent="0.25">
      <c r="A7" s="21" t="s">
        <v>1</v>
      </c>
      <c r="B7" s="21" t="s">
        <v>9</v>
      </c>
      <c r="C7" s="21" t="s">
        <v>3</v>
      </c>
      <c r="D7" s="34" t="s">
        <v>5</v>
      </c>
      <c r="E7" s="34" t="s">
        <v>6</v>
      </c>
      <c r="F7" s="35" t="s">
        <v>13</v>
      </c>
      <c r="G7" s="21" t="s">
        <v>10</v>
      </c>
    </row>
    <row r="8" spans="1:7" ht="15" hidden="1" x14ac:dyDescent="0.25">
      <c r="A8" s="19">
        <v>2019</v>
      </c>
      <c r="B8" s="57"/>
      <c r="C8" s="23"/>
      <c r="D8" s="23"/>
      <c r="E8" s="23"/>
      <c r="F8" s="23">
        <f t="shared" ref="F8:F17" si="0">SUM(D8:E8)</f>
        <v>0</v>
      </c>
      <c r="G8" s="23">
        <f t="shared" ref="G8:G17" si="1">C8+F8</f>
        <v>0</v>
      </c>
    </row>
    <row r="9" spans="1:7" ht="15" hidden="1" x14ac:dyDescent="0.25">
      <c r="A9" s="19">
        <f t="shared" ref="A9:A17" si="2">A8+1</f>
        <v>2020</v>
      </c>
      <c r="B9" s="36">
        <v>0.02</v>
      </c>
      <c r="C9" s="23"/>
      <c r="D9" s="23"/>
      <c r="E9" s="23"/>
      <c r="F9" s="23"/>
      <c r="G9" s="23"/>
    </row>
    <row r="10" spans="1:7" ht="15" hidden="1" x14ac:dyDescent="0.25">
      <c r="A10" s="19">
        <f t="shared" si="2"/>
        <v>2021</v>
      </c>
      <c r="B10" s="36">
        <v>0.03</v>
      </c>
      <c r="C10" s="56">
        <v>0</v>
      </c>
      <c r="D10" s="56">
        <v>0</v>
      </c>
      <c r="E10" s="56">
        <v>0</v>
      </c>
      <c r="F10" s="56">
        <f t="shared" si="0"/>
        <v>0</v>
      </c>
      <c r="G10" s="56">
        <f t="shared" si="1"/>
        <v>0</v>
      </c>
    </row>
    <row r="11" spans="1:7" ht="15" hidden="1" x14ac:dyDescent="0.25">
      <c r="A11" s="19">
        <f t="shared" si="2"/>
        <v>2022</v>
      </c>
      <c r="B11" s="36">
        <v>0.03</v>
      </c>
      <c r="C11" s="56">
        <v>0</v>
      </c>
      <c r="D11" s="56">
        <v>0</v>
      </c>
      <c r="E11" s="56">
        <v>0</v>
      </c>
      <c r="F11" s="56">
        <f t="shared" si="0"/>
        <v>0</v>
      </c>
      <c r="G11" s="56">
        <f t="shared" si="1"/>
        <v>0</v>
      </c>
    </row>
    <row r="12" spans="1:7" ht="15" hidden="1" x14ac:dyDescent="0.25">
      <c r="A12" s="19">
        <f t="shared" si="2"/>
        <v>2023</v>
      </c>
      <c r="B12" s="36">
        <v>0.03</v>
      </c>
      <c r="C12" s="23"/>
      <c r="D12" s="23"/>
      <c r="E12" s="23"/>
      <c r="F12" s="23">
        <f t="shared" si="0"/>
        <v>0</v>
      </c>
      <c r="G12" s="23">
        <f t="shared" si="1"/>
        <v>0</v>
      </c>
    </row>
    <row r="13" spans="1:7" ht="15" x14ac:dyDescent="0.25">
      <c r="A13" s="19">
        <f t="shared" si="2"/>
        <v>2024</v>
      </c>
      <c r="B13" s="36">
        <v>0.04</v>
      </c>
      <c r="C13" s="23">
        <v>100000</v>
      </c>
      <c r="D13" s="23">
        <v>139650</v>
      </c>
      <c r="E13" s="23">
        <v>137650</v>
      </c>
      <c r="F13" s="23">
        <f t="shared" si="0"/>
        <v>277300</v>
      </c>
      <c r="G13" s="23">
        <f t="shared" si="1"/>
        <v>377300</v>
      </c>
    </row>
    <row r="14" spans="1:7" ht="15" x14ac:dyDescent="0.25">
      <c r="A14" s="19">
        <f t="shared" si="2"/>
        <v>2025</v>
      </c>
      <c r="B14" s="36">
        <v>0.04</v>
      </c>
      <c r="C14" s="23">
        <v>100000</v>
      </c>
      <c r="D14" s="23">
        <v>137650</v>
      </c>
      <c r="E14" s="23">
        <v>135650</v>
      </c>
      <c r="F14" s="23">
        <f t="shared" si="0"/>
        <v>273300</v>
      </c>
      <c r="G14" s="23">
        <f t="shared" si="1"/>
        <v>373300</v>
      </c>
    </row>
    <row r="15" spans="1:7" ht="15" x14ac:dyDescent="0.25">
      <c r="A15" s="19">
        <f t="shared" si="2"/>
        <v>2026</v>
      </c>
      <c r="B15" s="36">
        <v>0.04</v>
      </c>
      <c r="C15" s="23">
        <v>100000</v>
      </c>
      <c r="D15" s="23">
        <v>135650</v>
      </c>
      <c r="E15" s="23">
        <v>133650</v>
      </c>
      <c r="F15" s="23">
        <f t="shared" si="0"/>
        <v>269300</v>
      </c>
      <c r="G15" s="23">
        <f t="shared" si="1"/>
        <v>369300</v>
      </c>
    </row>
    <row r="16" spans="1:7" ht="15" x14ac:dyDescent="0.25">
      <c r="A16" s="19">
        <f t="shared" si="2"/>
        <v>2027</v>
      </c>
      <c r="B16" s="36">
        <v>0.04</v>
      </c>
      <c r="C16" s="23">
        <v>100000</v>
      </c>
      <c r="D16" s="23">
        <v>133650</v>
      </c>
      <c r="E16" s="23">
        <v>131650</v>
      </c>
      <c r="F16" s="23">
        <f t="shared" si="0"/>
        <v>265300</v>
      </c>
      <c r="G16" s="23">
        <f t="shared" si="1"/>
        <v>365300</v>
      </c>
    </row>
    <row r="17" spans="1:10" ht="15" x14ac:dyDescent="0.25">
      <c r="A17" s="19">
        <f t="shared" si="2"/>
        <v>2028</v>
      </c>
      <c r="B17" s="36">
        <v>0.04</v>
      </c>
      <c r="C17" s="23">
        <v>100000</v>
      </c>
      <c r="D17" s="23">
        <v>131650</v>
      </c>
      <c r="E17" s="23">
        <v>129650</v>
      </c>
      <c r="F17" s="23">
        <f t="shared" si="0"/>
        <v>261300</v>
      </c>
      <c r="G17" s="23">
        <f t="shared" si="1"/>
        <v>361300</v>
      </c>
    </row>
    <row r="18" spans="1:10" ht="15" x14ac:dyDescent="0.25">
      <c r="A18" s="19">
        <v>2029</v>
      </c>
      <c r="B18" s="36">
        <v>0.04</v>
      </c>
      <c r="C18" s="23">
        <v>100000</v>
      </c>
      <c r="D18" s="23">
        <v>129650</v>
      </c>
      <c r="E18" s="23">
        <v>127650</v>
      </c>
      <c r="F18" s="23">
        <f t="shared" ref="F18:F27" si="3">SUM(D18:E18)</f>
        <v>257300</v>
      </c>
      <c r="G18" s="23">
        <f t="shared" ref="G18:G27" si="4">C18+F18</f>
        <v>357300</v>
      </c>
    </row>
    <row r="19" spans="1:10" ht="15" x14ac:dyDescent="0.25">
      <c r="A19" s="19">
        <v>2030</v>
      </c>
      <c r="B19" s="36">
        <v>0.04</v>
      </c>
      <c r="C19" s="23">
        <v>745000</v>
      </c>
      <c r="D19" s="23">
        <v>127650</v>
      </c>
      <c r="E19" s="23">
        <v>112750</v>
      </c>
      <c r="F19" s="23">
        <f t="shared" si="3"/>
        <v>240400</v>
      </c>
      <c r="G19" s="23">
        <f t="shared" si="4"/>
        <v>985400</v>
      </c>
    </row>
    <row r="20" spans="1:10" ht="15" x14ac:dyDescent="0.25">
      <c r="A20" s="19">
        <v>2031</v>
      </c>
      <c r="B20" s="36">
        <v>0.04</v>
      </c>
      <c r="C20" s="23">
        <v>775000</v>
      </c>
      <c r="D20" s="23">
        <v>112750</v>
      </c>
      <c r="E20" s="23">
        <v>97250</v>
      </c>
      <c r="F20" s="23">
        <f t="shared" si="3"/>
        <v>210000</v>
      </c>
      <c r="G20" s="23">
        <f t="shared" si="4"/>
        <v>985000</v>
      </c>
    </row>
    <row r="21" spans="1:10" ht="15" x14ac:dyDescent="0.25">
      <c r="A21" s="19">
        <v>2032</v>
      </c>
      <c r="B21" s="36">
        <v>0.04</v>
      </c>
      <c r="C21" s="23">
        <v>805000</v>
      </c>
      <c r="D21" s="23">
        <v>97250</v>
      </c>
      <c r="E21" s="23">
        <v>81150</v>
      </c>
      <c r="F21" s="23">
        <f t="shared" si="3"/>
        <v>178400</v>
      </c>
      <c r="G21" s="23">
        <f t="shared" si="4"/>
        <v>983400</v>
      </c>
    </row>
    <row r="22" spans="1:10" ht="15" x14ac:dyDescent="0.25">
      <c r="A22" s="19">
        <v>2033</v>
      </c>
      <c r="B22" s="36">
        <v>0.03</v>
      </c>
      <c r="C22" s="23">
        <v>835000</v>
      </c>
      <c r="D22" s="23">
        <v>81150</v>
      </c>
      <c r="E22" s="23">
        <v>68625</v>
      </c>
      <c r="F22" s="23">
        <f t="shared" si="3"/>
        <v>149775</v>
      </c>
      <c r="G22" s="23">
        <f t="shared" si="4"/>
        <v>984775</v>
      </c>
    </row>
    <row r="23" spans="1:10" ht="15" x14ac:dyDescent="0.25">
      <c r="A23" s="19">
        <v>2034</v>
      </c>
      <c r="B23" s="36">
        <v>0.03</v>
      </c>
      <c r="C23" s="23">
        <v>860000</v>
      </c>
      <c r="D23" s="23">
        <v>68625</v>
      </c>
      <c r="E23" s="23">
        <v>55725</v>
      </c>
      <c r="F23" s="23">
        <f t="shared" si="3"/>
        <v>124350</v>
      </c>
      <c r="G23" s="23">
        <f t="shared" si="4"/>
        <v>984350</v>
      </c>
    </row>
    <row r="24" spans="1:10" ht="15" x14ac:dyDescent="0.25">
      <c r="A24" s="19">
        <v>2035</v>
      </c>
      <c r="B24" s="36">
        <v>0.03</v>
      </c>
      <c r="C24" s="23">
        <v>890000</v>
      </c>
      <c r="D24" s="23">
        <v>55725</v>
      </c>
      <c r="E24" s="23">
        <v>42375</v>
      </c>
      <c r="F24" s="23">
        <f t="shared" si="3"/>
        <v>98100</v>
      </c>
      <c r="G24" s="23">
        <f t="shared" si="4"/>
        <v>988100</v>
      </c>
    </row>
    <row r="25" spans="1:10" ht="15" x14ac:dyDescent="0.25">
      <c r="A25" s="19">
        <v>2036</v>
      </c>
      <c r="B25" s="36">
        <v>0.03</v>
      </c>
      <c r="C25" s="23">
        <v>915000</v>
      </c>
      <c r="D25" s="23">
        <v>42375</v>
      </c>
      <c r="E25" s="23">
        <v>28650</v>
      </c>
      <c r="F25" s="23">
        <f t="shared" si="3"/>
        <v>71025</v>
      </c>
      <c r="G25" s="23">
        <f t="shared" si="4"/>
        <v>986025</v>
      </c>
    </row>
    <row r="26" spans="1:10" ht="15" x14ac:dyDescent="0.25">
      <c r="A26" s="19">
        <v>2037</v>
      </c>
      <c r="B26" s="36">
        <v>0.03</v>
      </c>
      <c r="C26" s="23">
        <v>940000</v>
      </c>
      <c r="D26" s="23">
        <v>28650</v>
      </c>
      <c r="E26" s="23">
        <v>14550</v>
      </c>
      <c r="F26" s="23">
        <f t="shared" si="3"/>
        <v>43200</v>
      </c>
      <c r="G26" s="23">
        <f t="shared" si="4"/>
        <v>983200</v>
      </c>
    </row>
    <row r="27" spans="1:10" ht="15" x14ac:dyDescent="0.25">
      <c r="A27" s="19">
        <v>2038</v>
      </c>
      <c r="B27" s="36">
        <v>0.03</v>
      </c>
      <c r="C27" s="23">
        <v>970000</v>
      </c>
      <c r="D27" s="23">
        <v>14550</v>
      </c>
      <c r="E27" s="23">
        <v>0</v>
      </c>
      <c r="F27" s="23">
        <f t="shared" si="3"/>
        <v>14550</v>
      </c>
      <c r="G27" s="23">
        <f t="shared" si="4"/>
        <v>984550</v>
      </c>
    </row>
    <row r="28" spans="1:10" ht="15" x14ac:dyDescent="0.25">
      <c r="A28" s="23"/>
      <c r="B28" s="23"/>
      <c r="C28" s="41"/>
      <c r="D28" s="41"/>
      <c r="E28" s="41"/>
      <c r="F28" s="41"/>
      <c r="G28" s="41"/>
    </row>
    <row r="29" spans="1:10" ht="15.75" thickBot="1" x14ac:dyDescent="0.3">
      <c r="A29" s="23"/>
      <c r="B29" s="42" t="s">
        <v>8</v>
      </c>
      <c r="C29" s="43">
        <f>SUM(C8:C27)</f>
        <v>8335000</v>
      </c>
      <c r="D29" s="43">
        <f>SUM(D8:D27)</f>
        <v>1436625</v>
      </c>
      <c r="E29" s="43">
        <f>SUM(E8:E27)</f>
        <v>1296975</v>
      </c>
      <c r="F29" s="43">
        <f>SUM(F8:F27)</f>
        <v>2733600</v>
      </c>
      <c r="G29" s="43">
        <f>SUM(G8:G27)</f>
        <v>11068600</v>
      </c>
    </row>
    <row r="30" spans="1:10" ht="15.75" thickTop="1" x14ac:dyDescent="0.25">
      <c r="A30" s="19"/>
      <c r="B30" s="19"/>
      <c r="C30" s="51"/>
      <c r="D30" s="19"/>
      <c r="E30" s="51"/>
      <c r="F30" s="51"/>
      <c r="G30" s="51"/>
    </row>
    <row r="31" spans="1:10" x14ac:dyDescent="0.2">
      <c r="A31" s="14"/>
      <c r="B31" s="14"/>
      <c r="C31" s="14"/>
      <c r="D31" s="14"/>
      <c r="E31" s="44"/>
      <c r="F31" s="14"/>
      <c r="G31" s="44"/>
      <c r="H31" s="14"/>
      <c r="I31" s="14"/>
      <c r="J31" s="14"/>
    </row>
    <row r="32" spans="1:10" x14ac:dyDescent="0.2">
      <c r="A32" s="49" t="s">
        <v>48</v>
      </c>
      <c r="B32" s="14"/>
      <c r="C32" s="44"/>
      <c r="D32" s="14"/>
      <c r="E32" s="44"/>
      <c r="F32" s="14"/>
      <c r="G32" s="44"/>
      <c r="H32" s="14"/>
      <c r="I32" s="14"/>
      <c r="J32" s="14"/>
    </row>
    <row r="33" spans="1:10" s="1" customFormat="1" x14ac:dyDescent="0.2">
      <c r="A33" s="14" t="s">
        <v>75</v>
      </c>
      <c r="B33" s="14"/>
      <c r="C33" s="14"/>
      <c r="D33" s="14"/>
      <c r="E33" s="14"/>
      <c r="F33" s="14"/>
      <c r="G33" s="14"/>
      <c r="H33" s="14"/>
      <c r="I33" s="14"/>
      <c r="J33" s="14"/>
    </row>
    <row r="34" spans="1:10" s="1" customFormat="1" x14ac:dyDescent="0.2">
      <c r="A34" s="14" t="s">
        <v>59</v>
      </c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" customFormat="1" x14ac:dyDescent="0.2">
      <c r="A35" s="14" t="s">
        <v>60</v>
      </c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" customForma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" customFormat="1" x14ac:dyDescent="0.2">
      <c r="A37" s="14" t="s">
        <v>76</v>
      </c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" customFormat="1" x14ac:dyDescent="0.2">
      <c r="A38" s="14" t="s">
        <v>62</v>
      </c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" customFormat="1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">
      <c r="A40" s="14" t="s">
        <v>77</v>
      </c>
      <c r="B40" s="14"/>
      <c r="C40" s="44"/>
      <c r="D40" s="14"/>
      <c r="E40" s="14"/>
      <c r="F40" s="44"/>
      <c r="G40" s="14"/>
      <c r="H40" s="14"/>
      <c r="I40" s="14"/>
      <c r="J40" s="14"/>
    </row>
    <row r="41" spans="1:10" x14ac:dyDescent="0.2">
      <c r="A41" s="14" t="s">
        <v>64</v>
      </c>
      <c r="B41" s="14"/>
      <c r="C41" s="44"/>
      <c r="D41" s="14"/>
      <c r="E41" s="14"/>
      <c r="F41" s="44"/>
      <c r="G41" s="14"/>
      <c r="H41" s="14"/>
      <c r="I41" s="14"/>
      <c r="J41" s="14"/>
    </row>
    <row r="42" spans="1:10" x14ac:dyDescent="0.2">
      <c r="A42" s="14" t="s">
        <v>65</v>
      </c>
      <c r="B42" s="14"/>
      <c r="C42" s="44"/>
      <c r="D42" s="14"/>
      <c r="E42" s="14"/>
      <c r="F42" s="44"/>
      <c r="G42" s="14"/>
      <c r="H42" s="14"/>
      <c r="I42" s="14"/>
      <c r="J42" s="14"/>
    </row>
    <row r="43" spans="1:10" x14ac:dyDescent="0.2">
      <c r="A43" s="14" t="s">
        <v>72</v>
      </c>
      <c r="B43" s="14"/>
      <c r="C43" s="44"/>
      <c r="D43" s="14"/>
      <c r="E43" s="14"/>
      <c r="F43" s="44"/>
      <c r="G43" s="14"/>
      <c r="H43" s="14"/>
      <c r="I43" s="14"/>
      <c r="J43" s="14"/>
    </row>
    <row r="44" spans="1:10" x14ac:dyDescent="0.2">
      <c r="A44" s="14" t="s">
        <v>73</v>
      </c>
      <c r="B44" s="14"/>
      <c r="C44" s="44"/>
      <c r="D44" s="14"/>
      <c r="E44" s="14"/>
      <c r="F44" s="44"/>
      <c r="G44" s="14"/>
      <c r="H44" s="14"/>
      <c r="I44" s="14"/>
      <c r="J44" s="14"/>
    </row>
    <row r="45" spans="1:10" x14ac:dyDescent="0.2">
      <c r="A45" s="14"/>
      <c r="B45" s="14"/>
      <c r="C45" s="44"/>
      <c r="D45" s="14"/>
      <c r="E45" s="14"/>
      <c r="F45" s="44"/>
      <c r="G45" s="14"/>
      <c r="H45" s="14"/>
      <c r="I45" s="14"/>
      <c r="J45" s="14"/>
    </row>
    <row r="46" spans="1:10" x14ac:dyDescent="0.2">
      <c r="A46" s="14" t="s">
        <v>68</v>
      </c>
      <c r="B46" s="14"/>
      <c r="C46" s="44"/>
      <c r="D46" s="14"/>
      <c r="E46" s="14"/>
      <c r="F46" s="44"/>
      <c r="G46" s="14"/>
      <c r="H46" s="14"/>
      <c r="I46" s="14"/>
      <c r="J46" s="14"/>
    </row>
    <row r="47" spans="1:10" x14ac:dyDescent="0.2">
      <c r="A47" s="14"/>
      <c r="B47" s="14"/>
      <c r="C47" s="44"/>
      <c r="D47" s="14"/>
      <c r="E47" s="14"/>
      <c r="F47" s="44"/>
      <c r="G47" s="14"/>
      <c r="H47" s="14"/>
      <c r="I47" s="14"/>
      <c r="J47" s="14"/>
    </row>
    <row r="48" spans="1:10" x14ac:dyDescent="0.2">
      <c r="A48" s="14"/>
      <c r="B48" s="14"/>
      <c r="C48" s="44"/>
      <c r="D48" s="14"/>
      <c r="E48" s="14"/>
      <c r="F48" s="44"/>
      <c r="G48" s="14"/>
      <c r="H48" s="14"/>
      <c r="I48" s="14"/>
      <c r="J48" s="14"/>
    </row>
    <row r="49" spans="1:10" x14ac:dyDescent="0.2">
      <c r="A49" s="14"/>
      <c r="B49" s="14"/>
      <c r="C49" s="44"/>
      <c r="D49" s="14"/>
      <c r="E49" s="14"/>
      <c r="F49" s="44"/>
      <c r="G49" s="14"/>
      <c r="H49" s="14"/>
      <c r="I49" s="14"/>
      <c r="J49" s="14"/>
    </row>
    <row r="50" spans="1:10" x14ac:dyDescent="0.2">
      <c r="A50" s="14"/>
      <c r="B50" s="14"/>
      <c r="C50" s="44"/>
      <c r="D50" s="44"/>
      <c r="E50" s="14"/>
      <c r="F50" s="14"/>
      <c r="G50" s="14"/>
      <c r="H50" s="14"/>
      <c r="I50" s="14"/>
      <c r="J50" s="14"/>
    </row>
    <row r="51" spans="1:10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10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</row>
    <row r="57" spans="1:10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</row>
    <row r="58" spans="1:10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</row>
    <row r="59" spans="1:10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0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</row>
    <row r="61" spans="1:10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10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0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</row>
    <row r="84" spans="1:10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</row>
    <row r="86" spans="1:10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</row>
    <row r="87" spans="1:10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</row>
    <row r="88" spans="1:10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</row>
    <row r="89" spans="1:10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</row>
    <row r="90" spans="1:10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</row>
    <row r="91" spans="1:10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</row>
    <row r="92" spans="1:10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</row>
    <row r="93" spans="1:10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</row>
    <row r="94" spans="1:10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</row>
    <row r="95" spans="1:10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</row>
    <row r="96" spans="1:10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</row>
    <row r="97" spans="1:10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</row>
    <row r="98" spans="1:10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</row>
    <row r="99" spans="1:10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</row>
    <row r="100" spans="1:10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1:10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1:10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1:10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1:10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1:10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1:10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1:10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1:10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1:10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0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0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1:10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1:10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1:10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1:10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1:10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1:10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1:10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1:10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1:10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1:10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1:10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</row>
    <row r="124" spans="1:10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1:10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1:10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4"/>
    </row>
    <row r="127" spans="1:10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1:10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1:10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1:10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1:10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1:10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1:10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</row>
    <row r="134" spans="1:10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1:10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</row>
    <row r="136" spans="1:10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14"/>
    </row>
    <row r="137" spans="1:10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1:10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1:10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1:10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14"/>
    </row>
    <row r="141" spans="1:10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</row>
    <row r="142" spans="1:10" x14ac:dyDescent="0.2">
      <c r="A142" s="14"/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1:10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1:10" x14ac:dyDescent="0.2">
      <c r="A144" s="14"/>
      <c r="B144" s="14"/>
      <c r="C144" s="14"/>
      <c r="D144" s="14"/>
      <c r="E144" s="14"/>
      <c r="F144" s="14"/>
      <c r="G144" s="14"/>
      <c r="H144" s="14"/>
      <c r="I144" s="14"/>
      <c r="J144" s="14"/>
    </row>
    <row r="145" spans="1:10" x14ac:dyDescent="0.2">
      <c r="A145" s="14"/>
      <c r="B145" s="14"/>
      <c r="C145" s="14"/>
      <c r="D145" s="14"/>
      <c r="E145" s="14"/>
      <c r="F145" s="14"/>
      <c r="G145" s="14"/>
      <c r="H145" s="14"/>
      <c r="I145" s="14"/>
      <c r="J145" s="14"/>
    </row>
    <row r="146" spans="1:10" x14ac:dyDescent="0.2">
      <c r="A146" s="14"/>
      <c r="B146" s="14"/>
      <c r="C146" s="14"/>
      <c r="D146" s="14"/>
      <c r="E146" s="14"/>
      <c r="F146" s="14"/>
      <c r="G146" s="14"/>
      <c r="H146" s="14"/>
      <c r="I146" s="14"/>
      <c r="J146" s="14"/>
    </row>
    <row r="147" spans="1:10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14"/>
    </row>
    <row r="148" spans="1:10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1:10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1:10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</row>
    <row r="151" spans="1:10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</row>
    <row r="152" spans="1:10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</row>
    <row r="153" spans="1:10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14"/>
    </row>
    <row r="154" spans="1:10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14"/>
    </row>
    <row r="155" spans="1:10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14"/>
    </row>
    <row r="156" spans="1:10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14"/>
    </row>
    <row r="157" spans="1:10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</row>
    <row r="158" spans="1:10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</row>
    <row r="159" spans="1:10" x14ac:dyDescent="0.2">
      <c r="A159" s="14"/>
      <c r="B159" s="14"/>
      <c r="C159" s="14"/>
      <c r="D159" s="14"/>
      <c r="E159" s="14"/>
      <c r="F159" s="14"/>
      <c r="G159" s="14"/>
      <c r="H159" s="14"/>
      <c r="I159" s="14"/>
      <c r="J159" s="14"/>
    </row>
    <row r="160" spans="1:10" x14ac:dyDescent="0.2">
      <c r="A160" s="14"/>
      <c r="B160" s="14"/>
      <c r="C160" s="14"/>
      <c r="D160" s="14"/>
      <c r="E160" s="14"/>
      <c r="F160" s="14"/>
      <c r="G160" s="14"/>
      <c r="H160" s="14"/>
      <c r="I160" s="14"/>
      <c r="J160" s="14"/>
    </row>
    <row r="161" spans="1:10" x14ac:dyDescent="0.2">
      <c r="A161" s="14"/>
      <c r="B161" s="14"/>
      <c r="C161" s="14"/>
      <c r="D161" s="14"/>
      <c r="E161" s="14"/>
      <c r="F161" s="14"/>
      <c r="G161" s="14"/>
      <c r="H161" s="14"/>
      <c r="I161" s="14"/>
      <c r="J161" s="14"/>
    </row>
    <row r="162" spans="1:10" x14ac:dyDescent="0.2">
      <c r="A162" s="14"/>
      <c r="B162" s="14"/>
      <c r="C162" s="14"/>
      <c r="D162" s="14"/>
      <c r="E162" s="14"/>
      <c r="F162" s="14"/>
      <c r="G162" s="14"/>
      <c r="H162" s="14"/>
      <c r="I162" s="14"/>
      <c r="J162" s="14"/>
    </row>
    <row r="163" spans="1:10" x14ac:dyDescent="0.2">
      <c r="A163" s="14"/>
      <c r="B163" s="14"/>
      <c r="C163" s="14"/>
      <c r="D163" s="14"/>
      <c r="E163" s="14"/>
      <c r="F163" s="14"/>
      <c r="G163" s="14"/>
      <c r="H163" s="14"/>
      <c r="I163" s="14"/>
      <c r="J163" s="14"/>
    </row>
    <row r="164" spans="1:10" x14ac:dyDescent="0.2">
      <c r="A164" s="14"/>
      <c r="B164" s="14"/>
      <c r="C164" s="14"/>
      <c r="D164" s="14"/>
      <c r="E164" s="14"/>
      <c r="F164" s="14"/>
      <c r="G164" s="14"/>
      <c r="H164" s="14"/>
      <c r="I164" s="14"/>
      <c r="J164" s="14"/>
    </row>
  </sheetData>
  <pageMargins left="0.7" right="0.7" top="0.75" bottom="0.75" header="0.3" footer="0.3"/>
  <pageSetup scale="77" orientation="portrait" r:id="rId1"/>
  <headerFooter>
    <oddFooter>&amp;L&amp;Z&amp;F
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165"/>
  <sheetViews>
    <sheetView workbookViewId="0">
      <selection activeCell="A8" sqref="A8:XFD12"/>
    </sheetView>
  </sheetViews>
  <sheetFormatPr defaultRowHeight="12.75" x14ac:dyDescent="0.2"/>
  <cols>
    <col min="1" max="1" width="7.7109375" customWidth="1"/>
    <col min="2" max="2" width="9" bestFit="1" customWidth="1"/>
    <col min="3" max="4" width="15.28515625" bestFit="1" customWidth="1"/>
    <col min="5" max="5" width="14.28515625" bestFit="1" customWidth="1"/>
    <col min="6" max="7" width="15.28515625" bestFit="1" customWidth="1"/>
  </cols>
  <sheetData>
    <row r="1" spans="1:12" ht="15" x14ac:dyDescent="0.25">
      <c r="A1" s="28" t="s">
        <v>39</v>
      </c>
      <c r="B1" s="28"/>
      <c r="C1" s="28"/>
      <c r="D1" s="28"/>
      <c r="E1" s="28"/>
      <c r="F1" s="28"/>
      <c r="G1" s="28"/>
    </row>
    <row r="2" spans="1:12" ht="15" x14ac:dyDescent="0.25">
      <c r="A2" s="28" t="s">
        <v>87</v>
      </c>
      <c r="B2" s="28"/>
      <c r="C2" s="28"/>
      <c r="D2" s="28"/>
      <c r="E2" s="28"/>
      <c r="F2" s="28"/>
      <c r="G2" s="28"/>
    </row>
    <row r="3" spans="1:12" ht="15" x14ac:dyDescent="0.25">
      <c r="A3" s="28" t="s">
        <v>4</v>
      </c>
      <c r="B3" s="28"/>
      <c r="C3" s="28"/>
      <c r="D3" s="28"/>
      <c r="E3" s="28"/>
      <c r="F3" s="28"/>
      <c r="G3" s="28"/>
    </row>
    <row r="4" spans="1:12" ht="15" x14ac:dyDescent="0.25">
      <c r="A4" s="28" t="str">
        <f>Summary!A3</f>
        <v>As of September 30, 2023</v>
      </c>
      <c r="B4" s="28"/>
      <c r="C4" s="28"/>
      <c r="D4" s="28"/>
      <c r="E4" s="28"/>
      <c r="F4" s="28"/>
      <c r="G4" s="28"/>
    </row>
    <row r="5" spans="1:12" ht="15" x14ac:dyDescent="0.25">
      <c r="A5" s="19"/>
      <c r="B5" s="19"/>
      <c r="C5" s="19"/>
      <c r="D5" s="19"/>
      <c r="E5" s="19"/>
      <c r="F5" s="19"/>
      <c r="G5" s="19"/>
    </row>
    <row r="6" spans="1:12" ht="15" x14ac:dyDescent="0.25">
      <c r="A6" s="20" t="s">
        <v>0</v>
      </c>
      <c r="B6" s="20" t="s">
        <v>2</v>
      </c>
      <c r="C6" s="20"/>
      <c r="D6" s="32" t="s">
        <v>2</v>
      </c>
      <c r="E6" s="32"/>
      <c r="F6" s="32"/>
      <c r="G6" s="20" t="s">
        <v>7</v>
      </c>
    </row>
    <row r="7" spans="1:12" ht="15" x14ac:dyDescent="0.25">
      <c r="A7" s="21" t="s">
        <v>1</v>
      </c>
      <c r="B7" s="21" t="s">
        <v>9</v>
      </c>
      <c r="C7" s="21" t="s">
        <v>3</v>
      </c>
      <c r="D7" s="34" t="s">
        <v>5</v>
      </c>
      <c r="E7" s="34" t="s">
        <v>6</v>
      </c>
      <c r="F7" s="35" t="s">
        <v>13</v>
      </c>
      <c r="G7" s="21" t="s">
        <v>10</v>
      </c>
    </row>
    <row r="8" spans="1:12" ht="15" hidden="1" x14ac:dyDescent="0.25">
      <c r="A8" s="19">
        <v>2019</v>
      </c>
      <c r="B8" s="57"/>
      <c r="C8" s="23"/>
      <c r="D8" s="23"/>
      <c r="E8" s="23"/>
      <c r="F8" s="23">
        <f t="shared" ref="F8" si="0">SUM(D8:E8)</f>
        <v>0</v>
      </c>
      <c r="G8" s="23">
        <f t="shared" ref="G8:G28" si="1">C8+F8</f>
        <v>0</v>
      </c>
    </row>
    <row r="9" spans="1:12" ht="15" hidden="1" x14ac:dyDescent="0.25">
      <c r="A9" s="19">
        <f t="shared" ref="A9:A17" si="2">A8+1</f>
        <v>2020</v>
      </c>
      <c r="B9" s="36">
        <v>0.03</v>
      </c>
      <c r="C9" s="23"/>
      <c r="D9" s="23"/>
      <c r="E9" s="23"/>
      <c r="F9" s="23"/>
      <c r="G9" s="23"/>
      <c r="J9" s="65"/>
      <c r="L9" s="66"/>
    </row>
    <row r="10" spans="1:12" ht="15" hidden="1" x14ac:dyDescent="0.25">
      <c r="A10" s="19">
        <f t="shared" si="2"/>
        <v>2021</v>
      </c>
      <c r="B10" s="36">
        <v>0.03</v>
      </c>
      <c r="C10" s="56">
        <v>0</v>
      </c>
      <c r="D10" s="56">
        <v>0</v>
      </c>
      <c r="E10" s="56">
        <v>0</v>
      </c>
      <c r="F10" s="56">
        <v>0</v>
      </c>
      <c r="G10" s="56">
        <f t="shared" si="1"/>
        <v>0</v>
      </c>
    </row>
    <row r="11" spans="1:12" ht="15" hidden="1" x14ac:dyDescent="0.25">
      <c r="A11" s="19">
        <f t="shared" si="2"/>
        <v>2022</v>
      </c>
      <c r="B11" s="36">
        <v>0.03</v>
      </c>
      <c r="C11" s="56">
        <v>0</v>
      </c>
      <c r="D11" s="56">
        <v>0</v>
      </c>
      <c r="E11" s="56">
        <v>0</v>
      </c>
      <c r="F11" s="56">
        <v>0</v>
      </c>
      <c r="G11" s="56">
        <f t="shared" si="1"/>
        <v>0</v>
      </c>
    </row>
    <row r="12" spans="1:12" ht="15" hidden="1" x14ac:dyDescent="0.25">
      <c r="A12" s="19">
        <f t="shared" si="2"/>
        <v>2023</v>
      </c>
      <c r="B12" s="36">
        <v>0.03</v>
      </c>
      <c r="C12" s="23"/>
      <c r="D12" s="23"/>
      <c r="E12" s="23"/>
      <c r="F12" s="23"/>
      <c r="G12" s="23">
        <f t="shared" si="1"/>
        <v>0</v>
      </c>
    </row>
    <row r="13" spans="1:12" ht="15" x14ac:dyDescent="0.25">
      <c r="A13" s="19">
        <f t="shared" si="2"/>
        <v>2024</v>
      </c>
      <c r="B13" s="36">
        <v>0.03</v>
      </c>
      <c r="C13" s="23">
        <v>50000</v>
      </c>
      <c r="D13" s="23">
        <v>171925</v>
      </c>
      <c r="E13" s="23">
        <f t="shared" ref="E13:E28" si="3">F13-D13</f>
        <v>171175</v>
      </c>
      <c r="F13" s="23">
        <v>343100</v>
      </c>
      <c r="G13" s="23">
        <f t="shared" si="1"/>
        <v>393100</v>
      </c>
    </row>
    <row r="14" spans="1:12" ht="15" x14ac:dyDescent="0.25">
      <c r="A14" s="19">
        <f t="shared" si="2"/>
        <v>2025</v>
      </c>
      <c r="B14" s="36">
        <v>0.03</v>
      </c>
      <c r="C14" s="23">
        <v>50000</v>
      </c>
      <c r="D14" s="23">
        <f t="shared" ref="D14:D27" si="4">E13</f>
        <v>171175</v>
      </c>
      <c r="E14" s="23">
        <f t="shared" si="3"/>
        <v>170425</v>
      </c>
      <c r="F14" s="23">
        <v>341600</v>
      </c>
      <c r="G14" s="23">
        <f t="shared" si="1"/>
        <v>391600</v>
      </c>
    </row>
    <row r="15" spans="1:12" ht="15" x14ac:dyDescent="0.25">
      <c r="A15" s="19">
        <f t="shared" si="2"/>
        <v>2026</v>
      </c>
      <c r="B15" s="36">
        <v>0.03</v>
      </c>
      <c r="C15" s="23">
        <v>50000</v>
      </c>
      <c r="D15" s="23">
        <f t="shared" si="4"/>
        <v>170425</v>
      </c>
      <c r="E15" s="23">
        <f t="shared" si="3"/>
        <v>169675</v>
      </c>
      <c r="F15" s="23">
        <v>340100</v>
      </c>
      <c r="G15" s="23">
        <f t="shared" si="1"/>
        <v>390100</v>
      </c>
    </row>
    <row r="16" spans="1:12" ht="15" x14ac:dyDescent="0.25">
      <c r="A16" s="19">
        <f t="shared" si="2"/>
        <v>2027</v>
      </c>
      <c r="B16" s="36">
        <v>0.03</v>
      </c>
      <c r="C16" s="23">
        <v>50000</v>
      </c>
      <c r="D16" s="23">
        <f t="shared" si="4"/>
        <v>169675</v>
      </c>
      <c r="E16" s="23">
        <f t="shared" si="3"/>
        <v>168925</v>
      </c>
      <c r="F16" s="23">
        <v>338600</v>
      </c>
      <c r="G16" s="23">
        <f t="shared" si="1"/>
        <v>388600</v>
      </c>
    </row>
    <row r="17" spans="1:10" ht="15" x14ac:dyDescent="0.25">
      <c r="A17" s="19">
        <f t="shared" si="2"/>
        <v>2028</v>
      </c>
      <c r="B17" s="36">
        <v>0.03</v>
      </c>
      <c r="C17" s="23">
        <v>50000</v>
      </c>
      <c r="D17" s="23">
        <f t="shared" si="4"/>
        <v>168925</v>
      </c>
      <c r="E17" s="23">
        <f t="shared" si="3"/>
        <v>168175</v>
      </c>
      <c r="F17" s="23">
        <v>337100</v>
      </c>
      <c r="G17" s="23">
        <f t="shared" si="1"/>
        <v>387100</v>
      </c>
    </row>
    <row r="18" spans="1:10" ht="15" x14ac:dyDescent="0.25">
      <c r="A18" s="19">
        <v>2029</v>
      </c>
      <c r="B18" s="36">
        <v>0.03</v>
      </c>
      <c r="C18" s="23">
        <v>50000</v>
      </c>
      <c r="D18" s="23">
        <f t="shared" si="4"/>
        <v>168175</v>
      </c>
      <c r="E18" s="23">
        <f t="shared" si="3"/>
        <v>167425</v>
      </c>
      <c r="F18" s="23">
        <v>335600</v>
      </c>
      <c r="G18" s="23">
        <f t="shared" si="1"/>
        <v>385600</v>
      </c>
    </row>
    <row r="19" spans="1:10" ht="15" x14ac:dyDescent="0.25">
      <c r="A19" s="19">
        <v>2030</v>
      </c>
      <c r="B19" s="36">
        <v>0.05</v>
      </c>
      <c r="C19" s="23">
        <v>625000</v>
      </c>
      <c r="D19" s="23">
        <f t="shared" si="4"/>
        <v>167425</v>
      </c>
      <c r="E19" s="23">
        <f t="shared" si="3"/>
        <v>151800</v>
      </c>
      <c r="F19" s="23">
        <v>319225</v>
      </c>
      <c r="G19" s="23">
        <f t="shared" si="1"/>
        <v>944225</v>
      </c>
    </row>
    <row r="20" spans="1:10" ht="15" x14ac:dyDescent="0.25">
      <c r="A20" s="19">
        <v>2031</v>
      </c>
      <c r="B20" s="36">
        <v>0.05</v>
      </c>
      <c r="C20" s="23">
        <v>655000</v>
      </c>
      <c r="D20" s="23">
        <f t="shared" si="4"/>
        <v>151800</v>
      </c>
      <c r="E20" s="23">
        <f t="shared" si="3"/>
        <v>135425</v>
      </c>
      <c r="F20" s="23">
        <v>287225</v>
      </c>
      <c r="G20" s="23">
        <f t="shared" si="1"/>
        <v>942225</v>
      </c>
    </row>
    <row r="21" spans="1:10" ht="15" x14ac:dyDescent="0.25">
      <c r="A21" s="19">
        <v>2032</v>
      </c>
      <c r="B21" s="36">
        <v>0.05</v>
      </c>
      <c r="C21" s="23">
        <v>685000</v>
      </c>
      <c r="D21" s="23">
        <f t="shared" si="4"/>
        <v>135425</v>
      </c>
      <c r="E21" s="23">
        <f t="shared" si="3"/>
        <v>118300</v>
      </c>
      <c r="F21" s="23">
        <v>253725</v>
      </c>
      <c r="G21" s="23">
        <f t="shared" si="1"/>
        <v>938725</v>
      </c>
    </row>
    <row r="22" spans="1:10" ht="15" x14ac:dyDescent="0.25">
      <c r="A22" s="19">
        <v>2033</v>
      </c>
      <c r="B22" s="36">
        <v>0.05</v>
      </c>
      <c r="C22" s="23">
        <v>720000</v>
      </c>
      <c r="D22" s="23">
        <f t="shared" si="4"/>
        <v>118300</v>
      </c>
      <c r="E22" s="23">
        <f t="shared" si="3"/>
        <v>100300</v>
      </c>
      <c r="F22" s="23">
        <v>218600</v>
      </c>
      <c r="G22" s="23">
        <f t="shared" si="1"/>
        <v>938600</v>
      </c>
    </row>
    <row r="23" spans="1:10" ht="15" x14ac:dyDescent="0.25">
      <c r="A23" s="19">
        <v>2034</v>
      </c>
      <c r="B23" s="36">
        <v>0.04</v>
      </c>
      <c r="C23" s="23">
        <v>755000</v>
      </c>
      <c r="D23" s="23">
        <f t="shared" si="4"/>
        <v>100300</v>
      </c>
      <c r="E23" s="23">
        <f t="shared" si="3"/>
        <v>85200</v>
      </c>
      <c r="F23" s="23">
        <v>185500</v>
      </c>
      <c r="G23" s="23">
        <f t="shared" si="1"/>
        <v>940500</v>
      </c>
    </row>
    <row r="24" spans="1:10" ht="15" x14ac:dyDescent="0.25">
      <c r="A24" s="19">
        <v>2035</v>
      </c>
      <c r="B24" s="36">
        <v>0.04</v>
      </c>
      <c r="C24" s="23">
        <v>785000</v>
      </c>
      <c r="D24" s="23">
        <f t="shared" si="4"/>
        <v>85200</v>
      </c>
      <c r="E24" s="23">
        <f t="shared" si="3"/>
        <v>69500</v>
      </c>
      <c r="F24" s="23">
        <v>154700</v>
      </c>
      <c r="G24" s="23">
        <f t="shared" si="1"/>
        <v>939700</v>
      </c>
    </row>
    <row r="25" spans="1:10" ht="15" x14ac:dyDescent="0.25">
      <c r="A25" s="19">
        <v>2036</v>
      </c>
      <c r="B25" s="36">
        <v>0.04</v>
      </c>
      <c r="C25" s="23">
        <v>820000</v>
      </c>
      <c r="D25" s="23">
        <f t="shared" si="4"/>
        <v>69500</v>
      </c>
      <c r="E25" s="23">
        <f t="shared" si="3"/>
        <v>53100</v>
      </c>
      <c r="F25" s="23">
        <v>122600</v>
      </c>
      <c r="G25" s="23">
        <f t="shared" si="1"/>
        <v>942600</v>
      </c>
    </row>
    <row r="26" spans="1:10" ht="15" x14ac:dyDescent="0.25">
      <c r="A26" s="19">
        <v>2037</v>
      </c>
      <c r="B26" s="36">
        <v>0.04</v>
      </c>
      <c r="C26" s="23">
        <v>850000</v>
      </c>
      <c r="D26" s="23">
        <f t="shared" si="4"/>
        <v>53100</v>
      </c>
      <c r="E26" s="23">
        <f t="shared" si="3"/>
        <v>36100</v>
      </c>
      <c r="F26" s="23">
        <v>89200</v>
      </c>
      <c r="G26" s="23">
        <f t="shared" si="1"/>
        <v>939200</v>
      </c>
    </row>
    <row r="27" spans="1:10" ht="15" x14ac:dyDescent="0.25">
      <c r="A27" s="19">
        <v>2038</v>
      </c>
      <c r="B27" s="36">
        <v>0.04</v>
      </c>
      <c r="C27" s="23">
        <v>885000</v>
      </c>
      <c r="D27" s="23">
        <f t="shared" si="4"/>
        <v>36100</v>
      </c>
      <c r="E27" s="23">
        <f t="shared" si="3"/>
        <v>18400</v>
      </c>
      <c r="F27" s="23">
        <v>54500</v>
      </c>
      <c r="G27" s="23">
        <f t="shared" si="1"/>
        <v>939500</v>
      </c>
    </row>
    <row r="28" spans="1:10" ht="15" x14ac:dyDescent="0.25">
      <c r="A28" s="19">
        <v>2039</v>
      </c>
      <c r="B28" s="36">
        <v>0.04</v>
      </c>
      <c r="C28" s="23">
        <v>920000</v>
      </c>
      <c r="D28" s="23">
        <f>F28</f>
        <v>18400</v>
      </c>
      <c r="E28" s="23">
        <f t="shared" si="3"/>
        <v>0</v>
      </c>
      <c r="F28" s="23">
        <v>18400</v>
      </c>
      <c r="G28" s="23">
        <f t="shared" si="1"/>
        <v>938400</v>
      </c>
    </row>
    <row r="29" spans="1:10" ht="15" x14ac:dyDescent="0.25">
      <c r="A29" s="23"/>
      <c r="B29" s="23"/>
      <c r="C29" s="41"/>
      <c r="D29" s="41"/>
      <c r="E29" s="41"/>
      <c r="F29" s="41"/>
      <c r="G29" s="41"/>
    </row>
    <row r="30" spans="1:10" ht="15.75" thickBot="1" x14ac:dyDescent="0.3">
      <c r="A30" s="23"/>
      <c r="B30" s="42" t="s">
        <v>8</v>
      </c>
      <c r="C30" s="43">
        <f>SUM(C8:C28)</f>
        <v>8000000</v>
      </c>
      <c r="D30" s="43">
        <f>SUM(D8:D28)</f>
        <v>1955850</v>
      </c>
      <c r="E30" s="43">
        <f>SUM(E8:E28)</f>
        <v>1783925</v>
      </c>
      <c r="F30" s="43">
        <f>SUM(F8:F28)</f>
        <v>3739775</v>
      </c>
      <c r="G30" s="43">
        <f>SUM(G8:G28)</f>
        <v>11739775</v>
      </c>
    </row>
    <row r="31" spans="1:10" ht="15.75" thickTop="1" x14ac:dyDescent="0.25">
      <c r="A31" s="19"/>
      <c r="B31" s="19"/>
      <c r="C31" s="51"/>
      <c r="D31" s="19"/>
      <c r="E31" s="51"/>
      <c r="F31" s="51"/>
      <c r="G31" s="51"/>
    </row>
    <row r="32" spans="1:10" x14ac:dyDescent="0.2">
      <c r="A32" s="14"/>
      <c r="B32" s="14"/>
      <c r="C32" s="14"/>
      <c r="D32" s="14"/>
      <c r="E32" s="44"/>
      <c r="F32" s="14"/>
      <c r="G32" s="44"/>
      <c r="H32" s="14"/>
      <c r="I32" s="14"/>
      <c r="J32" s="14"/>
    </row>
    <row r="33" spans="1:10" x14ac:dyDescent="0.2">
      <c r="A33" s="49" t="s">
        <v>48</v>
      </c>
      <c r="B33" s="14"/>
      <c r="C33" s="44"/>
      <c r="D33" s="14"/>
      <c r="E33" s="44"/>
      <c r="F33" s="14"/>
      <c r="G33" s="44"/>
      <c r="H33" s="14"/>
      <c r="I33" s="14"/>
      <c r="J33" s="14"/>
    </row>
    <row r="34" spans="1:10" s="1" customFormat="1" x14ac:dyDescent="0.2">
      <c r="A34" s="14" t="s">
        <v>86</v>
      </c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" customFormat="1" x14ac:dyDescent="0.2">
      <c r="A35" s="14" t="s">
        <v>59</v>
      </c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" customFormat="1" x14ac:dyDescent="0.2">
      <c r="A36" s="14" t="s">
        <v>60</v>
      </c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" customFormat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" customFormat="1" x14ac:dyDescent="0.2">
      <c r="A38" s="14" t="s">
        <v>76</v>
      </c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" customFormat="1" x14ac:dyDescent="0.2">
      <c r="A39" s="14" t="s">
        <v>62</v>
      </c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" customFormat="1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">
      <c r="A41" s="14" t="s">
        <v>77</v>
      </c>
      <c r="B41" s="14"/>
      <c r="C41" s="44"/>
      <c r="D41" s="14"/>
      <c r="E41" s="14"/>
      <c r="F41" s="44"/>
      <c r="G41" s="14"/>
      <c r="H41" s="14"/>
      <c r="I41" s="14"/>
      <c r="J41" s="14"/>
    </row>
    <row r="42" spans="1:10" x14ac:dyDescent="0.2">
      <c r="A42" s="14" t="s">
        <v>64</v>
      </c>
      <c r="B42" s="14"/>
      <c r="C42" s="44"/>
      <c r="D42" s="14"/>
      <c r="E42" s="14"/>
      <c r="F42" s="44"/>
      <c r="G42" s="14"/>
      <c r="H42" s="14"/>
      <c r="I42" s="14"/>
      <c r="J42" s="14"/>
    </row>
    <row r="43" spans="1:10" x14ac:dyDescent="0.2">
      <c r="A43" s="14" t="s">
        <v>65</v>
      </c>
      <c r="B43" s="14"/>
      <c r="C43" s="44"/>
      <c r="D43" s="14"/>
      <c r="E43" s="14"/>
      <c r="F43" s="44"/>
      <c r="G43" s="14"/>
      <c r="H43" s="14"/>
      <c r="I43" s="14"/>
      <c r="J43" s="14"/>
    </row>
    <row r="44" spans="1:10" x14ac:dyDescent="0.2">
      <c r="A44" s="14" t="s">
        <v>72</v>
      </c>
      <c r="B44" s="14"/>
      <c r="C44" s="44"/>
      <c r="D44" s="14"/>
      <c r="E44" s="14"/>
      <c r="F44" s="44"/>
      <c r="G44" s="14"/>
      <c r="H44" s="14"/>
      <c r="I44" s="14"/>
      <c r="J44" s="14"/>
    </row>
    <row r="45" spans="1:10" x14ac:dyDescent="0.2">
      <c r="A45" s="14" t="s">
        <v>73</v>
      </c>
      <c r="B45" s="14"/>
      <c r="C45" s="44"/>
      <c r="D45" s="14"/>
      <c r="E45" s="14"/>
      <c r="F45" s="44"/>
      <c r="G45" s="14"/>
      <c r="H45" s="14"/>
      <c r="I45" s="14"/>
      <c r="J45" s="14"/>
    </row>
    <row r="46" spans="1:10" x14ac:dyDescent="0.2">
      <c r="A46" s="14"/>
      <c r="B46" s="14"/>
      <c r="C46" s="44"/>
      <c r="D46" s="14"/>
      <c r="E46" s="14"/>
      <c r="F46" s="44"/>
      <c r="G46" s="14"/>
      <c r="H46" s="14"/>
      <c r="I46" s="14"/>
      <c r="J46" s="14"/>
    </row>
    <row r="47" spans="1:10" x14ac:dyDescent="0.2">
      <c r="A47" s="14" t="s">
        <v>68</v>
      </c>
      <c r="B47" s="14"/>
      <c r="C47" s="44"/>
      <c r="D47" s="14"/>
      <c r="E47" s="14"/>
      <c r="F47" s="44"/>
      <c r="G47" s="14"/>
      <c r="H47" s="14"/>
      <c r="I47" s="14"/>
      <c r="J47" s="14"/>
    </row>
    <row r="48" spans="1:10" x14ac:dyDescent="0.2">
      <c r="A48" s="14"/>
      <c r="B48" s="14"/>
      <c r="C48" s="44"/>
      <c r="D48" s="14"/>
      <c r="E48" s="14"/>
      <c r="F48" s="44"/>
      <c r="G48" s="14"/>
      <c r="H48" s="14"/>
      <c r="I48" s="14"/>
      <c r="J48" s="14"/>
    </row>
    <row r="49" spans="1:10" x14ac:dyDescent="0.2">
      <c r="A49" s="14"/>
      <c r="B49" s="14"/>
      <c r="C49" s="44"/>
      <c r="D49" s="14"/>
      <c r="E49" s="14"/>
      <c r="F49" s="44"/>
      <c r="G49" s="14"/>
      <c r="H49" s="14"/>
      <c r="I49" s="14"/>
      <c r="J49" s="14"/>
    </row>
    <row r="50" spans="1:10" x14ac:dyDescent="0.2">
      <c r="A50" s="14"/>
      <c r="B50" s="14"/>
      <c r="C50" s="44"/>
      <c r="D50" s="14"/>
      <c r="E50" s="14"/>
      <c r="F50" s="44"/>
      <c r="G50" s="14"/>
      <c r="H50" s="14"/>
      <c r="I50" s="14"/>
      <c r="J50" s="14"/>
    </row>
    <row r="51" spans="1:10" x14ac:dyDescent="0.2">
      <c r="A51" s="14"/>
      <c r="B51" s="14"/>
      <c r="C51" s="44"/>
      <c r="D51" s="44"/>
      <c r="E51" s="14"/>
      <c r="F51" s="14"/>
      <c r="G51" s="14"/>
      <c r="H51" s="14"/>
      <c r="I51" s="14"/>
      <c r="J51" s="14"/>
    </row>
    <row r="52" spans="1:10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10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</row>
    <row r="57" spans="1:10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</row>
    <row r="58" spans="1:10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</row>
    <row r="59" spans="1:10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0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</row>
    <row r="61" spans="1:10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10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0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</row>
    <row r="84" spans="1:10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</row>
    <row r="86" spans="1:10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</row>
    <row r="87" spans="1:10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</row>
    <row r="88" spans="1:10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</row>
    <row r="89" spans="1:10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</row>
    <row r="90" spans="1:10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</row>
    <row r="91" spans="1:10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</row>
    <row r="92" spans="1:10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</row>
    <row r="93" spans="1:10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</row>
    <row r="94" spans="1:10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</row>
    <row r="95" spans="1:10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</row>
    <row r="96" spans="1:10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</row>
    <row r="97" spans="1:10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</row>
    <row r="98" spans="1:10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</row>
    <row r="99" spans="1:10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</row>
    <row r="100" spans="1:10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1:10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1:10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1:10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1:10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1:10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1:10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1:10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1:10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1:10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0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0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1:10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1:10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1:10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1:10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1:10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1:10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1:10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1:10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1:10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1:10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1:10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</row>
    <row r="124" spans="1:10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1:10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1:10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4"/>
    </row>
    <row r="127" spans="1:10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1:10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1:10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1:10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1:10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1:10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1:10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</row>
    <row r="134" spans="1:10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1:10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</row>
    <row r="136" spans="1:10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14"/>
    </row>
    <row r="137" spans="1:10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1:10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1:10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1:10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14"/>
    </row>
    <row r="141" spans="1:10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</row>
    <row r="142" spans="1:10" x14ac:dyDescent="0.2">
      <c r="A142" s="14"/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1:10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1:10" x14ac:dyDescent="0.2">
      <c r="A144" s="14"/>
      <c r="B144" s="14"/>
      <c r="C144" s="14"/>
      <c r="D144" s="14"/>
      <c r="E144" s="14"/>
      <c r="F144" s="14"/>
      <c r="G144" s="14"/>
      <c r="H144" s="14"/>
      <c r="I144" s="14"/>
      <c r="J144" s="14"/>
    </row>
    <row r="145" spans="1:10" x14ac:dyDescent="0.2">
      <c r="A145" s="14"/>
      <c r="B145" s="14"/>
      <c r="C145" s="14"/>
      <c r="D145" s="14"/>
      <c r="E145" s="14"/>
      <c r="F145" s="14"/>
      <c r="G145" s="14"/>
      <c r="H145" s="14"/>
      <c r="I145" s="14"/>
      <c r="J145" s="14"/>
    </row>
    <row r="146" spans="1:10" x14ac:dyDescent="0.2">
      <c r="A146" s="14"/>
      <c r="B146" s="14"/>
      <c r="C146" s="14"/>
      <c r="D146" s="14"/>
      <c r="E146" s="14"/>
      <c r="F146" s="14"/>
      <c r="G146" s="14"/>
      <c r="H146" s="14"/>
      <c r="I146" s="14"/>
      <c r="J146" s="14"/>
    </row>
    <row r="147" spans="1:10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14"/>
    </row>
    <row r="148" spans="1:10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1:10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1:10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</row>
    <row r="151" spans="1:10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</row>
    <row r="152" spans="1:10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</row>
    <row r="153" spans="1:10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14"/>
    </row>
    <row r="154" spans="1:10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14"/>
    </row>
    <row r="155" spans="1:10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14"/>
    </row>
    <row r="156" spans="1:10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14"/>
    </row>
    <row r="157" spans="1:10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</row>
    <row r="158" spans="1:10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</row>
    <row r="159" spans="1:10" x14ac:dyDescent="0.2">
      <c r="A159" s="14"/>
      <c r="B159" s="14"/>
      <c r="C159" s="14"/>
      <c r="D159" s="14"/>
      <c r="E159" s="14"/>
      <c r="F159" s="14"/>
      <c r="G159" s="14"/>
      <c r="H159" s="14"/>
      <c r="I159" s="14"/>
      <c r="J159" s="14"/>
    </row>
    <row r="160" spans="1:10" x14ac:dyDescent="0.2">
      <c r="A160" s="14"/>
      <c r="B160" s="14"/>
      <c r="C160" s="14"/>
      <c r="D160" s="14"/>
      <c r="E160" s="14"/>
      <c r="F160" s="14"/>
      <c r="G160" s="14"/>
      <c r="H160" s="14"/>
      <c r="I160" s="14"/>
      <c r="J160" s="14"/>
    </row>
    <row r="161" spans="1:10" x14ac:dyDescent="0.2">
      <c r="A161" s="14"/>
      <c r="B161" s="14"/>
      <c r="C161" s="14"/>
      <c r="D161" s="14"/>
      <c r="E161" s="14"/>
      <c r="F161" s="14"/>
      <c r="G161" s="14"/>
      <c r="H161" s="14"/>
      <c r="I161" s="14"/>
      <c r="J161" s="14"/>
    </row>
    <row r="162" spans="1:10" x14ac:dyDescent="0.2">
      <c r="A162" s="14"/>
      <c r="B162" s="14"/>
      <c r="C162" s="14"/>
      <c r="D162" s="14"/>
      <c r="E162" s="14"/>
      <c r="F162" s="14"/>
      <c r="G162" s="14"/>
      <c r="H162" s="14"/>
      <c r="I162" s="14"/>
      <c r="J162" s="14"/>
    </row>
    <row r="163" spans="1:10" x14ac:dyDescent="0.2">
      <c r="A163" s="14"/>
      <c r="B163" s="14"/>
      <c r="C163" s="14"/>
      <c r="D163" s="14"/>
      <c r="E163" s="14"/>
      <c r="F163" s="14"/>
      <c r="G163" s="14"/>
      <c r="H163" s="14"/>
      <c r="I163" s="14"/>
      <c r="J163" s="14"/>
    </row>
    <row r="164" spans="1:10" x14ac:dyDescent="0.2">
      <c r="A164" s="14"/>
      <c r="B164" s="14"/>
      <c r="C164" s="14"/>
      <c r="D164" s="14"/>
      <c r="E164" s="14"/>
      <c r="F164" s="14"/>
      <c r="G164" s="14"/>
      <c r="H164" s="14"/>
      <c r="I164" s="14"/>
      <c r="J164" s="14"/>
    </row>
    <row r="165" spans="1:10" x14ac:dyDescent="0.2">
      <c r="A165" s="14"/>
      <c r="B165" s="14"/>
      <c r="C165" s="14"/>
      <c r="D165" s="14"/>
      <c r="E165" s="14"/>
      <c r="F165" s="14"/>
      <c r="G165" s="14"/>
      <c r="H165" s="14"/>
      <c r="I165" s="14"/>
      <c r="J165" s="14"/>
    </row>
  </sheetData>
  <pageMargins left="0.7" right="0.7" top="0.75" bottom="0.75" header="0.3" footer="0.3"/>
  <pageSetup scale="77" orientation="portrait" r:id="rId1"/>
  <headerFooter>
    <oddFooter>&amp;L&amp;Z&amp;F
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65"/>
  <sheetViews>
    <sheetView workbookViewId="0">
      <selection activeCell="A12" sqref="A12:XFD12"/>
    </sheetView>
  </sheetViews>
  <sheetFormatPr defaultRowHeight="12.75" x14ac:dyDescent="0.2"/>
  <cols>
    <col min="1" max="1" width="7.7109375" customWidth="1"/>
    <col min="2" max="2" width="9" bestFit="1" customWidth="1"/>
    <col min="3" max="4" width="15.28515625" bestFit="1" customWidth="1"/>
    <col min="5" max="5" width="14.28515625" bestFit="1" customWidth="1"/>
    <col min="6" max="7" width="15.28515625" bestFit="1" customWidth="1"/>
  </cols>
  <sheetData>
    <row r="1" spans="1:7" ht="15" x14ac:dyDescent="0.25">
      <c r="A1" s="28" t="s">
        <v>39</v>
      </c>
      <c r="B1" s="28"/>
      <c r="C1" s="28"/>
      <c r="D1" s="28"/>
      <c r="E1" s="28"/>
      <c r="F1" s="28"/>
      <c r="G1" s="28"/>
    </row>
    <row r="2" spans="1:7" ht="15" x14ac:dyDescent="0.25">
      <c r="A2" s="28" t="s">
        <v>88</v>
      </c>
      <c r="B2" s="28"/>
      <c r="C2" s="28"/>
      <c r="D2" s="28"/>
      <c r="E2" s="28"/>
      <c r="F2" s="28"/>
      <c r="G2" s="28"/>
    </row>
    <row r="3" spans="1:7" ht="15" x14ac:dyDescent="0.25">
      <c r="A3" s="28" t="s">
        <v>4</v>
      </c>
      <c r="B3" s="28"/>
      <c r="C3" s="28"/>
      <c r="D3" s="28"/>
      <c r="E3" s="28"/>
      <c r="F3" s="28"/>
      <c r="G3" s="28"/>
    </row>
    <row r="4" spans="1:7" ht="15" x14ac:dyDescent="0.25">
      <c r="A4" s="28" t="str">
        <f>Summary!A3</f>
        <v>As of September 30, 2023</v>
      </c>
      <c r="B4" s="28"/>
      <c r="C4" s="28"/>
      <c r="D4" s="28"/>
      <c r="E4" s="28"/>
      <c r="F4" s="28"/>
      <c r="G4" s="28"/>
    </row>
    <row r="5" spans="1:7" ht="15" x14ac:dyDescent="0.25">
      <c r="A5" s="19"/>
      <c r="B5" s="19"/>
      <c r="C5" s="19"/>
      <c r="D5" s="19"/>
      <c r="E5" s="19"/>
      <c r="F5" s="19"/>
      <c r="G5" s="19"/>
    </row>
    <row r="6" spans="1:7" ht="15" x14ac:dyDescent="0.25">
      <c r="A6" s="20" t="s">
        <v>0</v>
      </c>
      <c r="B6" s="20" t="s">
        <v>2</v>
      </c>
      <c r="C6" s="20"/>
      <c r="D6" s="32" t="s">
        <v>2</v>
      </c>
      <c r="E6" s="32"/>
      <c r="F6" s="32"/>
      <c r="G6" s="20" t="s">
        <v>7</v>
      </c>
    </row>
    <row r="7" spans="1:7" ht="15" x14ac:dyDescent="0.25">
      <c r="A7" s="21" t="s">
        <v>1</v>
      </c>
      <c r="B7" s="21" t="s">
        <v>9</v>
      </c>
      <c r="C7" s="21" t="s">
        <v>3</v>
      </c>
      <c r="D7" s="34" t="s">
        <v>5</v>
      </c>
      <c r="E7" s="34" t="s">
        <v>6</v>
      </c>
      <c r="F7" s="35" t="s">
        <v>13</v>
      </c>
      <c r="G7" s="21" t="s">
        <v>10</v>
      </c>
    </row>
    <row r="8" spans="1:7" ht="15" hidden="1" x14ac:dyDescent="0.25">
      <c r="A8" s="19">
        <v>2019</v>
      </c>
      <c r="B8" s="57"/>
      <c r="C8" s="23"/>
      <c r="D8" s="23"/>
      <c r="E8" s="23"/>
      <c r="F8" s="23">
        <f t="shared" ref="F8" si="0">SUM(D8:E8)</f>
        <v>0</v>
      </c>
      <c r="G8" s="23">
        <f t="shared" ref="G8:G28" si="1">C8+F8</f>
        <v>0</v>
      </c>
    </row>
    <row r="9" spans="1:7" ht="15" hidden="1" x14ac:dyDescent="0.25">
      <c r="A9" s="19">
        <f t="shared" ref="A9:A17" si="2">A8+1</f>
        <v>2020</v>
      </c>
      <c r="B9" s="36">
        <v>0.03</v>
      </c>
      <c r="C9" s="23"/>
      <c r="D9" s="23"/>
      <c r="E9" s="23"/>
      <c r="F9" s="23"/>
      <c r="G9" s="23"/>
    </row>
    <row r="10" spans="1:7" ht="15" hidden="1" x14ac:dyDescent="0.25">
      <c r="A10" s="19">
        <f t="shared" si="2"/>
        <v>2021</v>
      </c>
      <c r="B10" s="36">
        <v>0.03</v>
      </c>
      <c r="C10" s="56">
        <v>0</v>
      </c>
      <c r="D10" s="56">
        <v>0</v>
      </c>
      <c r="E10" s="56">
        <v>0</v>
      </c>
      <c r="F10" s="56">
        <v>0</v>
      </c>
      <c r="G10" s="56">
        <f t="shared" si="1"/>
        <v>0</v>
      </c>
    </row>
    <row r="11" spans="1:7" ht="15" hidden="1" x14ac:dyDescent="0.25">
      <c r="A11" s="19">
        <f t="shared" si="2"/>
        <v>2022</v>
      </c>
      <c r="B11" s="36">
        <v>0.03</v>
      </c>
      <c r="C11" s="56">
        <v>0</v>
      </c>
      <c r="D11" s="56">
        <v>0</v>
      </c>
      <c r="E11" s="56">
        <v>0</v>
      </c>
      <c r="F11" s="56">
        <v>0</v>
      </c>
      <c r="G11" s="56">
        <f t="shared" si="1"/>
        <v>0</v>
      </c>
    </row>
    <row r="12" spans="1:7" ht="15" hidden="1" x14ac:dyDescent="0.25">
      <c r="A12" s="19">
        <f t="shared" si="2"/>
        <v>2023</v>
      </c>
      <c r="B12" s="36">
        <v>0.03</v>
      </c>
      <c r="C12" s="23"/>
      <c r="D12" s="23"/>
      <c r="E12" s="23"/>
      <c r="F12" s="23"/>
      <c r="G12" s="23">
        <f t="shared" si="1"/>
        <v>0</v>
      </c>
    </row>
    <row r="13" spans="1:7" ht="15" x14ac:dyDescent="0.25">
      <c r="A13" s="19">
        <f t="shared" si="2"/>
        <v>2024</v>
      </c>
      <c r="B13" s="36">
        <v>0.03</v>
      </c>
      <c r="C13" s="23">
        <v>100000</v>
      </c>
      <c r="D13" s="23">
        <v>459950</v>
      </c>
      <c r="E13" s="23">
        <f t="shared" ref="E13:E28" si="3">F13-D13</f>
        <v>458450</v>
      </c>
      <c r="F13" s="23">
        <v>918400</v>
      </c>
      <c r="G13" s="23">
        <f t="shared" si="1"/>
        <v>1018400</v>
      </c>
    </row>
    <row r="14" spans="1:7" ht="15" x14ac:dyDescent="0.25">
      <c r="A14" s="19">
        <f t="shared" si="2"/>
        <v>2025</v>
      </c>
      <c r="B14" s="36">
        <v>0.03</v>
      </c>
      <c r="C14" s="23">
        <v>100000</v>
      </c>
      <c r="D14" s="23">
        <f t="shared" ref="D14:D27" si="4">E13</f>
        <v>458450</v>
      </c>
      <c r="E14" s="23">
        <f t="shared" si="3"/>
        <v>456950</v>
      </c>
      <c r="F14" s="23">
        <v>915400</v>
      </c>
      <c r="G14" s="23">
        <f t="shared" si="1"/>
        <v>1015400</v>
      </c>
    </row>
    <row r="15" spans="1:7" ht="15" x14ac:dyDescent="0.25">
      <c r="A15" s="19">
        <f t="shared" si="2"/>
        <v>2026</v>
      </c>
      <c r="B15" s="36">
        <v>0.03</v>
      </c>
      <c r="C15" s="23">
        <v>100000</v>
      </c>
      <c r="D15" s="23">
        <f t="shared" si="4"/>
        <v>456950</v>
      </c>
      <c r="E15" s="23">
        <f t="shared" si="3"/>
        <v>454950</v>
      </c>
      <c r="F15" s="23">
        <v>911900</v>
      </c>
      <c r="G15" s="23">
        <f t="shared" si="1"/>
        <v>1011900</v>
      </c>
    </row>
    <row r="16" spans="1:7" ht="15" x14ac:dyDescent="0.25">
      <c r="A16" s="19">
        <f t="shared" si="2"/>
        <v>2027</v>
      </c>
      <c r="B16" s="36">
        <v>0.03</v>
      </c>
      <c r="C16" s="23">
        <v>100000</v>
      </c>
      <c r="D16" s="23">
        <f t="shared" si="4"/>
        <v>454950</v>
      </c>
      <c r="E16" s="23">
        <f t="shared" si="3"/>
        <v>452950</v>
      </c>
      <c r="F16" s="23">
        <v>907900</v>
      </c>
      <c r="G16" s="23">
        <f t="shared" si="1"/>
        <v>1007900</v>
      </c>
    </row>
    <row r="17" spans="1:10" ht="15" x14ac:dyDescent="0.25">
      <c r="A17" s="19">
        <f t="shared" si="2"/>
        <v>2028</v>
      </c>
      <c r="B17" s="36">
        <v>0.03</v>
      </c>
      <c r="C17" s="23">
        <v>100000</v>
      </c>
      <c r="D17" s="23">
        <f t="shared" si="4"/>
        <v>452950</v>
      </c>
      <c r="E17" s="23">
        <f t="shared" si="3"/>
        <v>450950</v>
      </c>
      <c r="F17" s="23">
        <v>903900</v>
      </c>
      <c r="G17" s="23">
        <f t="shared" si="1"/>
        <v>1003900</v>
      </c>
    </row>
    <row r="18" spans="1:10" ht="15" x14ac:dyDescent="0.25">
      <c r="A18" s="19">
        <v>2029</v>
      </c>
      <c r="B18" s="36">
        <v>0.03</v>
      </c>
      <c r="C18" s="23">
        <v>100000</v>
      </c>
      <c r="D18" s="23">
        <f t="shared" si="4"/>
        <v>450950</v>
      </c>
      <c r="E18" s="23">
        <f t="shared" si="3"/>
        <v>448950</v>
      </c>
      <c r="F18" s="23">
        <v>899900</v>
      </c>
      <c r="G18" s="23">
        <f t="shared" si="1"/>
        <v>999900</v>
      </c>
    </row>
    <row r="19" spans="1:10" ht="15" x14ac:dyDescent="0.25">
      <c r="A19" s="19">
        <v>2030</v>
      </c>
      <c r="B19" s="36">
        <v>0.05</v>
      </c>
      <c r="C19" s="23">
        <v>1265000</v>
      </c>
      <c r="D19" s="23">
        <f t="shared" si="4"/>
        <v>448950</v>
      </c>
      <c r="E19" s="23">
        <f t="shared" si="3"/>
        <v>417325</v>
      </c>
      <c r="F19" s="23">
        <v>866275</v>
      </c>
      <c r="G19" s="23">
        <f t="shared" si="1"/>
        <v>2131275</v>
      </c>
    </row>
    <row r="20" spans="1:10" ht="15" x14ac:dyDescent="0.25">
      <c r="A20" s="19">
        <v>2031</v>
      </c>
      <c r="B20" s="36">
        <v>0.05</v>
      </c>
      <c r="C20" s="23">
        <v>1335000</v>
      </c>
      <c r="D20" s="23">
        <f t="shared" si="4"/>
        <v>417325</v>
      </c>
      <c r="E20" s="23">
        <f t="shared" si="3"/>
        <v>383950</v>
      </c>
      <c r="F20" s="23">
        <v>801275</v>
      </c>
      <c r="G20" s="23">
        <f t="shared" si="1"/>
        <v>2136275</v>
      </c>
    </row>
    <row r="21" spans="1:10" ht="15" x14ac:dyDescent="0.25">
      <c r="A21" s="19">
        <v>2032</v>
      </c>
      <c r="B21" s="36">
        <v>0.05</v>
      </c>
      <c r="C21" s="23">
        <v>1400000</v>
      </c>
      <c r="D21" s="23">
        <f t="shared" si="4"/>
        <v>383950</v>
      </c>
      <c r="E21" s="23">
        <f t="shared" si="3"/>
        <v>348950</v>
      </c>
      <c r="F21" s="23">
        <v>732900</v>
      </c>
      <c r="G21" s="23">
        <f t="shared" si="1"/>
        <v>2132900</v>
      </c>
    </row>
    <row r="22" spans="1:10" ht="15" x14ac:dyDescent="0.25">
      <c r="A22" s="19">
        <v>2033</v>
      </c>
      <c r="B22" s="36">
        <v>0.05</v>
      </c>
      <c r="C22" s="23">
        <v>1470000</v>
      </c>
      <c r="D22" s="23">
        <f t="shared" si="4"/>
        <v>348950</v>
      </c>
      <c r="E22" s="23">
        <f t="shared" si="3"/>
        <v>312200</v>
      </c>
      <c r="F22" s="23">
        <v>661150</v>
      </c>
      <c r="G22" s="23">
        <f>C22+F22</f>
        <v>2131150</v>
      </c>
    </row>
    <row r="23" spans="1:10" ht="15" x14ac:dyDescent="0.25">
      <c r="A23" s="19">
        <v>2034</v>
      </c>
      <c r="B23" s="36">
        <v>0.04</v>
      </c>
      <c r="C23" s="23">
        <v>1535000</v>
      </c>
      <c r="D23" s="23">
        <f t="shared" si="4"/>
        <v>312200</v>
      </c>
      <c r="E23" s="23">
        <f t="shared" si="3"/>
        <v>281500</v>
      </c>
      <c r="F23" s="23">
        <v>593700</v>
      </c>
      <c r="G23" s="23">
        <f t="shared" si="1"/>
        <v>2128700</v>
      </c>
    </row>
    <row r="24" spans="1:10" ht="15" x14ac:dyDescent="0.25">
      <c r="A24" s="19">
        <v>2035</v>
      </c>
      <c r="B24" s="36">
        <v>0.04</v>
      </c>
      <c r="C24" s="23">
        <v>1600000</v>
      </c>
      <c r="D24" s="23">
        <f t="shared" si="4"/>
        <v>281500</v>
      </c>
      <c r="E24" s="23">
        <f t="shared" si="3"/>
        <v>249500</v>
      </c>
      <c r="F24" s="23">
        <v>531000</v>
      </c>
      <c r="G24" s="23">
        <f t="shared" si="1"/>
        <v>2131000</v>
      </c>
    </row>
    <row r="25" spans="1:10" ht="15" x14ac:dyDescent="0.25">
      <c r="A25" s="19">
        <v>2036</v>
      </c>
      <c r="B25" s="36">
        <v>0.04</v>
      </c>
      <c r="C25" s="23">
        <v>1665000</v>
      </c>
      <c r="D25" s="23">
        <f t="shared" si="4"/>
        <v>249500</v>
      </c>
      <c r="E25" s="23">
        <f t="shared" si="3"/>
        <v>216200</v>
      </c>
      <c r="F25" s="23">
        <v>465700</v>
      </c>
      <c r="G25" s="23">
        <f t="shared" si="1"/>
        <v>2130700</v>
      </c>
    </row>
    <row r="26" spans="1:10" ht="15" x14ac:dyDescent="0.25">
      <c r="A26" s="19">
        <v>2037</v>
      </c>
      <c r="B26" s="36">
        <v>0.04</v>
      </c>
      <c r="C26" s="23">
        <v>1735000</v>
      </c>
      <c r="D26" s="23">
        <f t="shared" si="4"/>
        <v>216200</v>
      </c>
      <c r="E26" s="23">
        <f t="shared" si="3"/>
        <v>181500</v>
      </c>
      <c r="F26" s="23">
        <v>397700</v>
      </c>
      <c r="G26" s="23">
        <f t="shared" si="1"/>
        <v>2132700</v>
      </c>
    </row>
    <row r="27" spans="1:10" ht="15" x14ac:dyDescent="0.25">
      <c r="A27" s="19">
        <v>2038</v>
      </c>
      <c r="B27" s="36">
        <v>0.04</v>
      </c>
      <c r="C27" s="23">
        <v>1810000</v>
      </c>
      <c r="D27" s="23">
        <f t="shared" si="4"/>
        <v>181500</v>
      </c>
      <c r="E27" s="23">
        <f t="shared" si="3"/>
        <v>145300</v>
      </c>
      <c r="F27" s="23">
        <v>326800</v>
      </c>
      <c r="G27" s="23">
        <f t="shared" si="1"/>
        <v>2136800</v>
      </c>
    </row>
    <row r="28" spans="1:10" ht="15" x14ac:dyDescent="0.25">
      <c r="A28" s="19">
        <v>2039</v>
      </c>
      <c r="B28" s="36">
        <v>0.04</v>
      </c>
      <c r="C28" s="23">
        <v>7265000</v>
      </c>
      <c r="D28" s="23">
        <f>F28</f>
        <v>145300</v>
      </c>
      <c r="E28" s="23">
        <f t="shared" si="3"/>
        <v>0</v>
      </c>
      <c r="F28" s="23">
        <v>145300</v>
      </c>
      <c r="G28" s="23">
        <f t="shared" si="1"/>
        <v>7410300</v>
      </c>
    </row>
    <row r="29" spans="1:10" ht="15" x14ac:dyDescent="0.25">
      <c r="A29" s="23"/>
      <c r="B29" s="23"/>
      <c r="C29" s="41"/>
      <c r="D29" s="41"/>
      <c r="E29" s="41"/>
      <c r="F29" s="41"/>
      <c r="G29" s="41"/>
    </row>
    <row r="30" spans="1:10" ht="15.75" thickBot="1" x14ac:dyDescent="0.3">
      <c r="A30" s="23"/>
      <c r="B30" s="42" t="s">
        <v>8</v>
      </c>
      <c r="C30" s="43">
        <f>SUM(C8:C28)</f>
        <v>21680000</v>
      </c>
      <c r="D30" s="43">
        <f>SUM(D8:D28)</f>
        <v>5719575</v>
      </c>
      <c r="E30" s="43">
        <f>SUM(E8:E28)</f>
        <v>5259625</v>
      </c>
      <c r="F30" s="43">
        <f>SUM(F8:F28)</f>
        <v>10979200</v>
      </c>
      <c r="G30" s="43">
        <f>SUM(G8:G28)</f>
        <v>32659200</v>
      </c>
    </row>
    <row r="31" spans="1:10" ht="15.75" thickTop="1" x14ac:dyDescent="0.25">
      <c r="A31" s="19"/>
      <c r="B31" s="19"/>
      <c r="C31" s="51"/>
      <c r="D31" s="19"/>
      <c r="E31" s="51"/>
      <c r="F31" s="51"/>
      <c r="G31" s="51"/>
    </row>
    <row r="32" spans="1:10" x14ac:dyDescent="0.2">
      <c r="A32" s="14"/>
      <c r="B32" s="14"/>
      <c r="C32" s="14"/>
      <c r="D32" s="14"/>
      <c r="E32" s="44"/>
      <c r="F32" s="14"/>
      <c r="G32" s="44"/>
      <c r="H32" s="14"/>
      <c r="I32" s="14"/>
      <c r="J32" s="14"/>
    </row>
    <row r="33" spans="1:10" x14ac:dyDescent="0.2">
      <c r="A33" s="49" t="s">
        <v>48</v>
      </c>
      <c r="B33" s="14"/>
      <c r="C33" s="44"/>
      <c r="D33" s="14"/>
      <c r="E33" s="44"/>
      <c r="F33" s="14"/>
      <c r="G33" s="44"/>
      <c r="H33" s="14"/>
      <c r="I33" s="14"/>
      <c r="J33" s="14"/>
    </row>
    <row r="34" spans="1:10" s="1" customFormat="1" x14ac:dyDescent="0.2">
      <c r="A34" s="14" t="s">
        <v>85</v>
      </c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" customFormat="1" x14ac:dyDescent="0.2">
      <c r="A35" s="14" t="s">
        <v>59</v>
      </c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" customFormat="1" x14ac:dyDescent="0.2">
      <c r="A36" s="14" t="s">
        <v>60</v>
      </c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" customFormat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" customFormat="1" x14ac:dyDescent="0.2">
      <c r="A38" s="14" t="s">
        <v>61</v>
      </c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" customFormat="1" x14ac:dyDescent="0.2">
      <c r="A39" s="14" t="s">
        <v>62</v>
      </c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" customFormat="1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">
      <c r="A41" s="14" t="s">
        <v>63</v>
      </c>
      <c r="B41" s="14"/>
      <c r="C41" s="44"/>
      <c r="D41" s="14"/>
      <c r="E41" s="14"/>
      <c r="F41" s="44"/>
      <c r="G41" s="14"/>
      <c r="H41" s="14"/>
      <c r="I41" s="14"/>
      <c r="J41" s="14"/>
    </row>
    <row r="42" spans="1:10" x14ac:dyDescent="0.2">
      <c r="A42" s="14" t="s">
        <v>64</v>
      </c>
      <c r="B42" s="14"/>
      <c r="C42" s="44"/>
      <c r="D42" s="14"/>
      <c r="E42" s="14"/>
      <c r="F42" s="44"/>
      <c r="G42" s="14"/>
      <c r="H42" s="14"/>
      <c r="I42" s="14"/>
      <c r="J42" s="14"/>
    </row>
    <row r="43" spans="1:10" x14ac:dyDescent="0.2">
      <c r="A43" s="14" t="s">
        <v>65</v>
      </c>
      <c r="B43" s="14"/>
      <c r="C43" s="44"/>
      <c r="D43" s="14"/>
      <c r="E43" s="14"/>
      <c r="F43" s="44"/>
      <c r="G43" s="14"/>
      <c r="H43" s="14"/>
      <c r="I43" s="14"/>
      <c r="J43" s="14"/>
    </row>
    <row r="44" spans="1:10" x14ac:dyDescent="0.2">
      <c r="A44" s="14" t="s">
        <v>72</v>
      </c>
      <c r="B44" s="14"/>
      <c r="C44" s="44"/>
      <c r="D44" s="14"/>
      <c r="E44" s="14"/>
      <c r="F44" s="44"/>
      <c r="G44" s="14"/>
      <c r="H44" s="14"/>
      <c r="I44" s="14"/>
      <c r="J44" s="14"/>
    </row>
    <row r="45" spans="1:10" x14ac:dyDescent="0.2">
      <c r="A45" s="14" t="s">
        <v>73</v>
      </c>
      <c r="B45" s="14"/>
      <c r="C45" s="44"/>
      <c r="D45" s="14"/>
      <c r="E45" s="14"/>
      <c r="F45" s="44"/>
      <c r="G45" s="14"/>
      <c r="H45" s="14"/>
      <c r="I45" s="14"/>
      <c r="J45" s="14"/>
    </row>
    <row r="46" spans="1:10" x14ac:dyDescent="0.2">
      <c r="A46" s="14"/>
      <c r="B46" s="14"/>
      <c r="C46" s="44"/>
      <c r="D46" s="14"/>
      <c r="E46" s="14"/>
      <c r="F46" s="44"/>
      <c r="G46" s="14"/>
      <c r="H46" s="14"/>
      <c r="I46" s="14"/>
      <c r="J46" s="14"/>
    </row>
    <row r="47" spans="1:10" x14ac:dyDescent="0.2">
      <c r="A47" s="14" t="s">
        <v>68</v>
      </c>
      <c r="B47" s="14"/>
      <c r="C47" s="44"/>
      <c r="D47" s="14"/>
      <c r="E47" s="14"/>
      <c r="F47" s="44"/>
      <c r="G47" s="14"/>
      <c r="H47" s="14"/>
      <c r="I47" s="14"/>
      <c r="J47" s="14"/>
    </row>
    <row r="48" spans="1:10" x14ac:dyDescent="0.2">
      <c r="A48" s="14"/>
      <c r="B48" s="14"/>
      <c r="C48" s="44"/>
      <c r="D48" s="14"/>
      <c r="E48" s="14"/>
      <c r="F48" s="44"/>
      <c r="G48" s="14"/>
      <c r="H48" s="14"/>
      <c r="I48" s="14"/>
      <c r="J48" s="14"/>
    </row>
    <row r="49" spans="1:10" x14ac:dyDescent="0.2">
      <c r="A49" s="14"/>
      <c r="B49" s="14"/>
      <c r="C49" s="44"/>
      <c r="D49" s="14"/>
      <c r="E49" s="14"/>
      <c r="F49" s="44"/>
      <c r="G49" s="14"/>
      <c r="H49" s="14"/>
      <c r="I49" s="14"/>
      <c r="J49" s="14"/>
    </row>
    <row r="50" spans="1:10" x14ac:dyDescent="0.2">
      <c r="A50" s="14"/>
      <c r="B50" s="14"/>
      <c r="C50" s="44"/>
      <c r="D50" s="14"/>
      <c r="E50" s="14"/>
      <c r="F50" s="44"/>
      <c r="G50" s="14"/>
      <c r="H50" s="14"/>
      <c r="I50" s="14"/>
      <c r="J50" s="14"/>
    </row>
    <row r="51" spans="1:10" x14ac:dyDescent="0.2">
      <c r="A51" s="14"/>
      <c r="B51" s="14"/>
      <c r="C51" s="44"/>
      <c r="D51" s="44"/>
      <c r="E51" s="14"/>
      <c r="F51" s="14"/>
      <c r="G51" s="14"/>
      <c r="H51" s="14"/>
      <c r="I51" s="14"/>
      <c r="J51" s="14"/>
    </row>
    <row r="52" spans="1:10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10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</row>
    <row r="57" spans="1:10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</row>
    <row r="58" spans="1:10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</row>
    <row r="59" spans="1:10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0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</row>
    <row r="61" spans="1:10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10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0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</row>
    <row r="84" spans="1:10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</row>
    <row r="86" spans="1:10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</row>
    <row r="87" spans="1:10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</row>
    <row r="88" spans="1:10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</row>
    <row r="89" spans="1:10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</row>
    <row r="90" spans="1:10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</row>
    <row r="91" spans="1:10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</row>
    <row r="92" spans="1:10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</row>
    <row r="93" spans="1:10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</row>
    <row r="94" spans="1:10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</row>
    <row r="95" spans="1:10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</row>
    <row r="96" spans="1:10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</row>
    <row r="97" spans="1:10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</row>
    <row r="98" spans="1:10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</row>
    <row r="99" spans="1:10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</row>
    <row r="100" spans="1:10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1:10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1:10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1:10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1:10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1:10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1:10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1:10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1:10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1:10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0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0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1:10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1:10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1:10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1:10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1:10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1:10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1:10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1:10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1:10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1:10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1:10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</row>
    <row r="124" spans="1:10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1:10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1:10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4"/>
    </row>
    <row r="127" spans="1:10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1:10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1:10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1:10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1:10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1:10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1:10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</row>
    <row r="134" spans="1:10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1:10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</row>
    <row r="136" spans="1:10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14"/>
    </row>
    <row r="137" spans="1:10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1:10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1:10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1:10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14"/>
    </row>
    <row r="141" spans="1:10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</row>
    <row r="142" spans="1:10" x14ac:dyDescent="0.2">
      <c r="A142" s="14"/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1:10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1:10" x14ac:dyDescent="0.2">
      <c r="A144" s="14"/>
      <c r="B144" s="14"/>
      <c r="C144" s="14"/>
      <c r="D144" s="14"/>
      <c r="E144" s="14"/>
      <c r="F144" s="14"/>
      <c r="G144" s="14"/>
      <c r="H144" s="14"/>
      <c r="I144" s="14"/>
      <c r="J144" s="14"/>
    </row>
    <row r="145" spans="1:10" x14ac:dyDescent="0.2">
      <c r="A145" s="14"/>
      <c r="B145" s="14"/>
      <c r="C145" s="14"/>
      <c r="D145" s="14"/>
      <c r="E145" s="14"/>
      <c r="F145" s="14"/>
      <c r="G145" s="14"/>
      <c r="H145" s="14"/>
      <c r="I145" s="14"/>
      <c r="J145" s="14"/>
    </row>
    <row r="146" spans="1:10" x14ac:dyDescent="0.2">
      <c r="A146" s="14"/>
      <c r="B146" s="14"/>
      <c r="C146" s="14"/>
      <c r="D146" s="14"/>
      <c r="E146" s="14"/>
      <c r="F146" s="14"/>
      <c r="G146" s="14"/>
      <c r="H146" s="14"/>
      <c r="I146" s="14"/>
      <c r="J146" s="14"/>
    </row>
    <row r="147" spans="1:10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14"/>
    </row>
    <row r="148" spans="1:10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1:10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1:10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</row>
    <row r="151" spans="1:10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</row>
    <row r="152" spans="1:10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</row>
    <row r="153" spans="1:10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14"/>
    </row>
    <row r="154" spans="1:10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14"/>
    </row>
    <row r="155" spans="1:10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14"/>
    </row>
    <row r="156" spans="1:10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14"/>
    </row>
    <row r="157" spans="1:10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</row>
    <row r="158" spans="1:10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</row>
    <row r="159" spans="1:10" x14ac:dyDescent="0.2">
      <c r="A159" s="14"/>
      <c r="B159" s="14"/>
      <c r="C159" s="14"/>
      <c r="D159" s="14"/>
      <c r="E159" s="14"/>
      <c r="F159" s="14"/>
      <c r="G159" s="14"/>
      <c r="H159" s="14"/>
      <c r="I159" s="14"/>
      <c r="J159" s="14"/>
    </row>
    <row r="160" spans="1:10" x14ac:dyDescent="0.2">
      <c r="A160" s="14"/>
      <c r="B160" s="14"/>
      <c r="C160" s="14"/>
      <c r="D160" s="14"/>
      <c r="E160" s="14"/>
      <c r="F160" s="14"/>
      <c r="G160" s="14"/>
      <c r="H160" s="14"/>
      <c r="I160" s="14"/>
      <c r="J160" s="14"/>
    </row>
    <row r="161" spans="1:10" x14ac:dyDescent="0.2">
      <c r="A161" s="14"/>
      <c r="B161" s="14"/>
      <c r="C161" s="14"/>
      <c r="D161" s="14"/>
      <c r="E161" s="14"/>
      <c r="F161" s="14"/>
      <c r="G161" s="14"/>
      <c r="H161" s="14"/>
      <c r="I161" s="14"/>
      <c r="J161" s="14"/>
    </row>
    <row r="162" spans="1:10" x14ac:dyDescent="0.2">
      <c r="A162" s="14"/>
      <c r="B162" s="14"/>
      <c r="C162" s="14"/>
      <c r="D162" s="14"/>
      <c r="E162" s="14"/>
      <c r="F162" s="14"/>
      <c r="G162" s="14"/>
      <c r="H162" s="14"/>
      <c r="I162" s="14"/>
      <c r="J162" s="14"/>
    </row>
    <row r="163" spans="1:10" x14ac:dyDescent="0.2">
      <c r="A163" s="14"/>
      <c r="B163" s="14"/>
      <c r="C163" s="14"/>
      <c r="D163" s="14"/>
      <c r="E163" s="14"/>
      <c r="F163" s="14"/>
      <c r="G163" s="14"/>
      <c r="H163" s="14"/>
      <c r="I163" s="14"/>
      <c r="J163" s="14"/>
    </row>
    <row r="164" spans="1:10" x14ac:dyDescent="0.2">
      <c r="A164" s="14"/>
      <c r="B164" s="14"/>
      <c r="C164" s="14"/>
      <c r="D164" s="14"/>
      <c r="E164" s="14"/>
      <c r="F164" s="14"/>
      <c r="G164" s="14"/>
      <c r="H164" s="14"/>
      <c r="I164" s="14"/>
      <c r="J164" s="14"/>
    </row>
    <row r="165" spans="1:10" x14ac:dyDescent="0.2">
      <c r="A165" s="14"/>
      <c r="B165" s="14"/>
      <c r="C165" s="14"/>
      <c r="D165" s="14"/>
      <c r="E165" s="14"/>
      <c r="F165" s="14"/>
      <c r="G165" s="14"/>
      <c r="H165" s="14"/>
      <c r="I165" s="14"/>
      <c r="J165" s="14"/>
    </row>
  </sheetData>
  <pageMargins left="0.7" right="0.7" top="0.75" bottom="0.75" header="0.3" footer="0.3"/>
  <pageSetup scale="77" orientation="portrait" r:id="rId1"/>
  <headerFooter>
    <oddFooter>&amp;L&amp;Z&amp;F
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A1:J60"/>
  <sheetViews>
    <sheetView workbookViewId="0">
      <selection activeCell="A9" sqref="A9:XFD21"/>
    </sheetView>
  </sheetViews>
  <sheetFormatPr defaultColWidth="7.42578125" defaultRowHeight="12.75" x14ac:dyDescent="0.2"/>
  <cols>
    <col min="1" max="1" width="7.7109375" style="1" customWidth="1"/>
    <col min="2" max="2" width="9" style="1" bestFit="1" customWidth="1"/>
    <col min="3" max="4" width="15.28515625" style="1" bestFit="1" customWidth="1"/>
    <col min="5" max="5" width="8.5703125" style="1" bestFit="1" customWidth="1"/>
    <col min="6" max="7" width="15.28515625" style="1" bestFit="1" customWidth="1"/>
    <col min="8" max="8" width="26.42578125" style="1" customWidth="1"/>
    <col min="9" max="16384" width="7.42578125" style="1"/>
  </cols>
  <sheetData>
    <row r="1" spans="1:10" ht="15" x14ac:dyDescent="0.25">
      <c r="A1" s="28" t="s">
        <v>39</v>
      </c>
      <c r="B1" s="28"/>
      <c r="C1" s="28"/>
      <c r="D1" s="28"/>
      <c r="E1" s="28"/>
      <c r="F1" s="28"/>
      <c r="G1" s="28"/>
      <c r="H1" s="19"/>
    </row>
    <row r="2" spans="1:10" ht="12.75" customHeight="1" x14ac:dyDescent="0.25">
      <c r="A2" s="28" t="s">
        <v>11</v>
      </c>
      <c r="B2" s="28"/>
      <c r="C2" s="28"/>
      <c r="D2" s="28"/>
      <c r="E2" s="28"/>
      <c r="F2" s="28"/>
      <c r="G2" s="28"/>
      <c r="H2" s="19"/>
    </row>
    <row r="3" spans="1:10" ht="12.75" customHeight="1" x14ac:dyDescent="0.25">
      <c r="A3" s="28" t="s">
        <v>47</v>
      </c>
      <c r="B3" s="28"/>
      <c r="C3" s="28"/>
      <c r="D3" s="28"/>
      <c r="E3" s="28"/>
      <c r="F3" s="28"/>
      <c r="G3" s="28"/>
      <c r="H3" s="19"/>
    </row>
    <row r="4" spans="1:10" ht="12.75" customHeight="1" x14ac:dyDescent="0.25">
      <c r="A4" s="29" t="str">
        <f>Summary!A3</f>
        <v>As of September 30, 2023</v>
      </c>
      <c r="B4" s="28"/>
      <c r="C4" s="28"/>
      <c r="D4" s="28"/>
      <c r="E4" s="28"/>
      <c r="F4" s="28"/>
      <c r="G4" s="28"/>
      <c r="H4" s="19"/>
    </row>
    <row r="5" spans="1:10" ht="12.75" customHeight="1" x14ac:dyDescent="0.25">
      <c r="A5" s="19"/>
      <c r="B5" s="19"/>
      <c r="C5" s="19"/>
      <c r="D5" s="19"/>
      <c r="E5" s="19"/>
      <c r="F5" s="19"/>
      <c r="G5" s="19"/>
      <c r="H5" s="19"/>
    </row>
    <row r="6" spans="1:10" ht="12.75" customHeight="1" x14ac:dyDescent="0.25">
      <c r="A6" s="19"/>
      <c r="B6" s="20" t="s">
        <v>2</v>
      </c>
      <c r="C6" s="30"/>
      <c r="D6" s="30"/>
      <c r="E6" s="30"/>
      <c r="F6" s="30"/>
      <c r="G6" s="30"/>
      <c r="H6" s="19"/>
    </row>
    <row r="7" spans="1:10" ht="12.75" customHeight="1" x14ac:dyDescent="0.25">
      <c r="A7" s="31" t="s">
        <v>0</v>
      </c>
      <c r="B7" s="20" t="s">
        <v>15</v>
      </c>
      <c r="C7" s="20"/>
      <c r="D7" s="32" t="s">
        <v>2</v>
      </c>
      <c r="E7" s="32"/>
      <c r="F7" s="32"/>
      <c r="G7" s="20" t="s">
        <v>7</v>
      </c>
      <c r="H7" s="19"/>
    </row>
    <row r="8" spans="1:10" ht="12.75" customHeight="1" x14ac:dyDescent="0.25">
      <c r="A8" s="33" t="s">
        <v>1</v>
      </c>
      <c r="B8" s="21" t="s">
        <v>16</v>
      </c>
      <c r="C8" s="21" t="s">
        <v>3</v>
      </c>
      <c r="D8" s="34" t="s">
        <v>5</v>
      </c>
      <c r="E8" s="34" t="s">
        <v>6</v>
      </c>
      <c r="F8" s="35" t="s">
        <v>13</v>
      </c>
      <c r="G8" s="21" t="s">
        <v>10</v>
      </c>
      <c r="H8" s="19"/>
    </row>
    <row r="9" spans="1:10" ht="12.75" hidden="1" customHeight="1" x14ac:dyDescent="0.25">
      <c r="A9" s="19"/>
      <c r="B9" s="36"/>
      <c r="C9" s="23"/>
      <c r="D9" s="23"/>
      <c r="E9" s="23"/>
      <c r="F9" s="23"/>
      <c r="G9" s="23"/>
      <c r="H9" s="23"/>
      <c r="I9" s="7"/>
      <c r="J9" s="7"/>
    </row>
    <row r="10" spans="1:10" ht="12.75" hidden="1" customHeight="1" x14ac:dyDescent="0.25">
      <c r="A10" s="19"/>
      <c r="B10" s="36"/>
      <c r="C10" s="23"/>
      <c r="D10" s="23"/>
      <c r="E10" s="23"/>
      <c r="F10" s="23"/>
      <c r="G10" s="23"/>
      <c r="H10" s="23"/>
      <c r="I10" s="7"/>
      <c r="J10" s="7"/>
    </row>
    <row r="11" spans="1:10" ht="12.75" hidden="1" customHeight="1" x14ac:dyDescent="0.25">
      <c r="A11" s="19"/>
      <c r="B11" s="36"/>
      <c r="C11" s="23"/>
      <c r="D11" s="23"/>
      <c r="E11" s="23"/>
      <c r="F11" s="23"/>
      <c r="G11" s="23"/>
      <c r="H11" s="23"/>
      <c r="I11" s="7"/>
      <c r="J11" s="7"/>
    </row>
    <row r="12" spans="1:10" ht="9.75" hidden="1" customHeight="1" x14ac:dyDescent="0.25">
      <c r="A12" s="19"/>
      <c r="B12" s="36"/>
      <c r="C12" s="23"/>
      <c r="D12" s="23"/>
      <c r="E12" s="23"/>
      <c r="F12" s="23"/>
      <c r="G12" s="23"/>
      <c r="H12" s="23"/>
      <c r="I12" s="7"/>
      <c r="J12" s="7"/>
    </row>
    <row r="13" spans="1:10" ht="12.75" hidden="1" customHeight="1" x14ac:dyDescent="0.25">
      <c r="A13" s="19"/>
      <c r="B13" s="36"/>
      <c r="C13" s="23"/>
      <c r="D13" s="23"/>
      <c r="E13" s="23"/>
      <c r="F13" s="23"/>
      <c r="G13" s="23"/>
      <c r="H13" s="23"/>
      <c r="I13" s="7"/>
      <c r="J13" s="7"/>
    </row>
    <row r="14" spans="1:10" ht="12.75" hidden="1" customHeight="1" x14ac:dyDescent="0.25">
      <c r="A14" s="19">
        <v>2016</v>
      </c>
      <c r="B14" s="36"/>
      <c r="C14" s="23"/>
      <c r="D14" s="23"/>
      <c r="E14" s="23"/>
      <c r="F14" s="23"/>
      <c r="G14" s="23"/>
      <c r="H14" s="23"/>
      <c r="I14" s="7"/>
      <c r="J14" s="7"/>
    </row>
    <row r="15" spans="1:10" ht="12.75" hidden="1" customHeight="1" x14ac:dyDescent="0.25">
      <c r="A15" s="19"/>
      <c r="B15" s="36"/>
      <c r="C15" s="23"/>
      <c r="D15" s="23"/>
      <c r="E15" s="23"/>
      <c r="F15" s="23"/>
      <c r="G15" s="23"/>
      <c r="H15" s="19"/>
    </row>
    <row r="16" spans="1:10" ht="12.75" hidden="1" customHeight="1" x14ac:dyDescent="0.25">
      <c r="A16" s="19"/>
      <c r="B16" s="36"/>
      <c r="C16" s="23"/>
      <c r="D16" s="23"/>
      <c r="E16" s="23"/>
      <c r="F16" s="23"/>
      <c r="G16" s="23"/>
      <c r="H16" s="37"/>
      <c r="J16" s="4"/>
    </row>
    <row r="17" spans="1:8" ht="12.75" hidden="1" customHeight="1" x14ac:dyDescent="0.25">
      <c r="A17" s="19">
        <v>2019</v>
      </c>
      <c r="B17" s="36"/>
      <c r="C17" s="23"/>
      <c r="D17" s="23"/>
      <c r="E17" s="23"/>
      <c r="F17" s="23">
        <f t="shared" ref="F17:F24" si="0">SUM(D17:E17)</f>
        <v>0</v>
      </c>
      <c r="G17" s="23">
        <f t="shared" ref="G17:G24" si="1">C17+F17</f>
        <v>0</v>
      </c>
      <c r="H17" s="37"/>
    </row>
    <row r="18" spans="1:8" ht="12.75" hidden="1" customHeight="1" x14ac:dyDescent="0.25">
      <c r="A18" s="19">
        <f t="shared" ref="A18:A24" si="2">A17+1</f>
        <v>2020</v>
      </c>
      <c r="B18" s="36">
        <v>5.57E-2</v>
      </c>
      <c r="C18" s="23"/>
      <c r="D18" s="23"/>
      <c r="E18" s="23"/>
      <c r="F18" s="23"/>
      <c r="G18" s="23"/>
      <c r="H18" s="19"/>
    </row>
    <row r="19" spans="1:8" ht="12.75" hidden="1" customHeight="1" x14ac:dyDescent="0.25">
      <c r="A19" s="19">
        <f t="shared" si="2"/>
        <v>2021</v>
      </c>
      <c r="B19" s="36">
        <v>5.6000000000000001E-2</v>
      </c>
      <c r="C19" s="56">
        <v>0</v>
      </c>
      <c r="D19" s="56">
        <v>0</v>
      </c>
      <c r="E19" s="56">
        <v>0</v>
      </c>
      <c r="F19" s="56">
        <f t="shared" si="0"/>
        <v>0</v>
      </c>
      <c r="G19" s="56">
        <f t="shared" si="1"/>
        <v>0</v>
      </c>
      <c r="H19" s="19"/>
    </row>
    <row r="20" spans="1:8" ht="12.75" hidden="1" customHeight="1" x14ac:dyDescent="0.25">
      <c r="A20" s="19">
        <f t="shared" si="2"/>
        <v>2022</v>
      </c>
      <c r="B20" s="36">
        <v>5.62E-2</v>
      </c>
      <c r="C20" s="56">
        <v>0</v>
      </c>
      <c r="D20" s="56">
        <v>0</v>
      </c>
      <c r="E20" s="56">
        <v>0</v>
      </c>
      <c r="F20" s="56">
        <f t="shared" si="0"/>
        <v>0</v>
      </c>
      <c r="G20" s="56">
        <f t="shared" si="1"/>
        <v>0</v>
      </c>
      <c r="H20" s="19"/>
    </row>
    <row r="21" spans="1:8" ht="12.75" hidden="1" customHeight="1" x14ac:dyDescent="0.25">
      <c r="A21" s="19">
        <f t="shared" si="2"/>
        <v>2023</v>
      </c>
      <c r="B21" s="36">
        <v>5.6300000000000003E-2</v>
      </c>
      <c r="C21" s="23"/>
      <c r="D21" s="23"/>
      <c r="E21" s="23">
        <v>0</v>
      </c>
      <c r="F21" s="23">
        <f t="shared" si="0"/>
        <v>0</v>
      </c>
      <c r="G21" s="23">
        <f t="shared" si="1"/>
        <v>0</v>
      </c>
      <c r="H21" s="19"/>
    </row>
    <row r="22" spans="1:8" ht="12.75" customHeight="1" x14ac:dyDescent="0.25">
      <c r="A22" s="19">
        <f t="shared" si="2"/>
        <v>2024</v>
      </c>
      <c r="B22" s="36">
        <v>5.6300000000000003E-2</v>
      </c>
      <c r="C22" s="23">
        <v>1170656.55</v>
      </c>
      <c r="D22" s="23">
        <v>2994343.45</v>
      </c>
      <c r="E22" s="23">
        <v>0</v>
      </c>
      <c r="F22" s="23">
        <f t="shared" si="0"/>
        <v>2994343.45</v>
      </c>
      <c r="G22" s="23">
        <f t="shared" si="1"/>
        <v>4165000</v>
      </c>
      <c r="H22" s="19"/>
    </row>
    <row r="23" spans="1:8" ht="12.75" customHeight="1" x14ac:dyDescent="0.25">
      <c r="A23" s="19">
        <f t="shared" si="2"/>
        <v>2025</v>
      </c>
      <c r="B23" s="36">
        <v>5.6500000000000002E-2</v>
      </c>
      <c r="C23" s="23">
        <v>1112895.3</v>
      </c>
      <c r="D23" s="23">
        <v>3092104.7</v>
      </c>
      <c r="E23" s="23">
        <v>0</v>
      </c>
      <c r="F23" s="23">
        <f t="shared" si="0"/>
        <v>3092104.7</v>
      </c>
      <c r="G23" s="23">
        <f t="shared" si="1"/>
        <v>4205000</v>
      </c>
      <c r="H23" s="19"/>
    </row>
    <row r="24" spans="1:8" ht="12.75" customHeight="1" x14ac:dyDescent="0.25">
      <c r="A24" s="19">
        <f t="shared" si="2"/>
        <v>2026</v>
      </c>
      <c r="B24" s="36">
        <v>5.6599999999999998E-2</v>
      </c>
      <c r="C24" s="23">
        <v>1061267.5</v>
      </c>
      <c r="D24" s="23">
        <v>3188732.5</v>
      </c>
      <c r="E24" s="23">
        <v>0</v>
      </c>
      <c r="F24" s="23">
        <f t="shared" si="0"/>
        <v>3188732.5</v>
      </c>
      <c r="G24" s="23">
        <f t="shared" si="1"/>
        <v>4250000</v>
      </c>
      <c r="H24" s="19"/>
    </row>
    <row r="25" spans="1:8" ht="12.75" hidden="1" customHeight="1" x14ac:dyDescent="0.25">
      <c r="A25" s="19"/>
      <c r="B25" s="36"/>
      <c r="C25" s="23"/>
      <c r="D25" s="23"/>
      <c r="E25" s="23"/>
      <c r="F25" s="23"/>
      <c r="G25" s="23"/>
      <c r="H25" s="19"/>
    </row>
    <row r="26" spans="1:8" ht="12.75" hidden="1" customHeight="1" x14ac:dyDescent="0.25">
      <c r="A26" s="19"/>
      <c r="B26" s="36"/>
      <c r="C26" s="23"/>
      <c r="D26" s="23"/>
      <c r="E26" s="23"/>
      <c r="F26" s="23"/>
      <c r="G26" s="23"/>
      <c r="H26" s="19"/>
    </row>
    <row r="27" spans="1:8" ht="12.75" hidden="1" customHeight="1" x14ac:dyDescent="0.25">
      <c r="A27" s="19"/>
      <c r="B27" s="36"/>
      <c r="C27" s="23"/>
      <c r="D27" s="23"/>
      <c r="E27" s="23"/>
      <c r="F27" s="23"/>
      <c r="G27" s="23"/>
      <c r="H27" s="19"/>
    </row>
    <row r="28" spans="1:8" ht="12.75" hidden="1" customHeight="1" x14ac:dyDescent="0.25">
      <c r="A28" s="19"/>
      <c r="B28" s="36"/>
      <c r="C28" s="23"/>
      <c r="D28" s="23"/>
      <c r="E28" s="23"/>
      <c r="F28" s="23"/>
      <c r="G28" s="23"/>
      <c r="H28" s="19"/>
    </row>
    <row r="29" spans="1:8" ht="12.75" hidden="1" customHeight="1" x14ac:dyDescent="0.25">
      <c r="A29" s="19"/>
      <c r="B29" s="36"/>
      <c r="C29" s="23"/>
      <c r="D29" s="23"/>
      <c r="E29" s="23"/>
      <c r="F29" s="23"/>
      <c r="G29" s="23"/>
      <c r="H29" s="19"/>
    </row>
    <row r="30" spans="1:8" ht="12.75" hidden="1" customHeight="1" x14ac:dyDescent="0.25">
      <c r="A30" s="19"/>
      <c r="B30" s="36"/>
      <c r="C30" s="23"/>
      <c r="D30" s="23"/>
      <c r="E30" s="23"/>
      <c r="F30" s="23"/>
      <c r="G30" s="23"/>
      <c r="H30" s="19"/>
    </row>
    <row r="31" spans="1:8" ht="12.75" hidden="1" customHeight="1" x14ac:dyDescent="0.25">
      <c r="A31" s="19"/>
      <c r="B31" s="36"/>
      <c r="C31" s="23"/>
      <c r="D31" s="23"/>
      <c r="E31" s="23"/>
      <c r="F31" s="23"/>
      <c r="G31" s="23"/>
      <c r="H31" s="19"/>
    </row>
    <row r="32" spans="1:8" ht="12.75" hidden="1" customHeight="1" x14ac:dyDescent="0.25">
      <c r="A32" s="19"/>
      <c r="B32" s="36"/>
      <c r="C32" s="23"/>
      <c r="D32" s="23"/>
      <c r="E32" s="23"/>
      <c r="F32" s="23"/>
      <c r="G32" s="23"/>
      <c r="H32" s="19"/>
    </row>
    <row r="33" spans="1:8" ht="12.75" hidden="1" customHeight="1" x14ac:dyDescent="0.25">
      <c r="A33" s="19"/>
      <c r="B33" s="36"/>
      <c r="C33" s="23"/>
      <c r="D33" s="23"/>
      <c r="E33" s="23"/>
      <c r="F33" s="23"/>
      <c r="G33" s="23"/>
      <c r="H33" s="19"/>
    </row>
    <row r="34" spans="1:8" ht="12.75" hidden="1" customHeight="1" x14ac:dyDescent="0.25">
      <c r="A34" s="19"/>
      <c r="B34" s="36"/>
      <c r="C34" s="23"/>
      <c r="D34" s="23"/>
      <c r="E34" s="23"/>
      <c r="F34" s="23"/>
      <c r="G34" s="23"/>
      <c r="H34" s="19"/>
    </row>
    <row r="35" spans="1:8" ht="12.75" hidden="1" customHeight="1" x14ac:dyDescent="0.25">
      <c r="A35" s="19"/>
      <c r="B35" s="38"/>
      <c r="C35" s="39"/>
      <c r="D35" s="40"/>
      <c r="E35" s="40"/>
      <c r="F35" s="40"/>
      <c r="G35" s="40"/>
      <c r="H35" s="19"/>
    </row>
    <row r="36" spans="1:8" ht="12.75" hidden="1" customHeight="1" x14ac:dyDescent="0.25">
      <c r="A36" s="19"/>
      <c r="B36" s="38"/>
      <c r="C36" s="39"/>
      <c r="D36" s="40"/>
      <c r="E36" s="40"/>
      <c r="F36" s="40"/>
      <c r="G36" s="40"/>
      <c r="H36" s="19"/>
    </row>
    <row r="37" spans="1:8" ht="12.75" customHeight="1" x14ac:dyDescent="0.25">
      <c r="A37" s="19"/>
      <c r="B37" s="23"/>
      <c r="C37" s="41"/>
      <c r="D37" s="41"/>
      <c r="E37" s="41"/>
      <c r="F37" s="41"/>
      <c r="G37" s="41"/>
      <c r="H37" s="19"/>
    </row>
    <row r="38" spans="1:8" ht="12.75" customHeight="1" thickBot="1" x14ac:dyDescent="0.3">
      <c r="A38" s="23"/>
      <c r="B38" s="42" t="s">
        <v>8</v>
      </c>
      <c r="C38" s="43">
        <f>SUM(C9:C36)</f>
        <v>3344819.35</v>
      </c>
      <c r="D38" s="43">
        <f>SUM(D9:D36)</f>
        <v>9275180.6500000004</v>
      </c>
      <c r="E38" s="43">
        <f>SUM(E9:E36)</f>
        <v>0</v>
      </c>
      <c r="F38" s="43">
        <f>SUM(F9:F36)</f>
        <v>9275180.6500000004</v>
      </c>
      <c r="G38" s="43">
        <f>SUM(G9:G36)</f>
        <v>12620000</v>
      </c>
      <c r="H38" s="19"/>
    </row>
    <row r="39" spans="1:8" s="19" customFormat="1" ht="12.75" customHeight="1" thickTop="1" x14ac:dyDescent="0.25">
      <c r="F39" s="51"/>
    </row>
    <row r="40" spans="1:8" ht="12.75" customHeight="1" x14ac:dyDescent="0.2">
      <c r="A40" s="48" t="s">
        <v>45</v>
      </c>
      <c r="B40" s="14"/>
      <c r="C40" s="14"/>
      <c r="D40" s="14"/>
      <c r="E40" s="14"/>
      <c r="F40" s="44"/>
      <c r="G40" s="14"/>
    </row>
    <row r="41" spans="1:8" ht="12.75" customHeight="1" x14ac:dyDescent="0.2">
      <c r="A41" s="14"/>
      <c r="B41" s="14"/>
      <c r="C41" s="14"/>
      <c r="D41" s="14"/>
      <c r="E41" s="14"/>
      <c r="F41" s="44"/>
      <c r="G41" s="14"/>
    </row>
    <row r="42" spans="1:8" ht="12.75" customHeight="1" x14ac:dyDescent="0.2">
      <c r="A42" s="14"/>
      <c r="B42" s="14"/>
      <c r="C42" s="14"/>
      <c r="D42" s="14"/>
      <c r="E42" s="14"/>
      <c r="F42" s="44"/>
      <c r="G42" s="14"/>
    </row>
    <row r="43" spans="1:8" ht="12.75" customHeight="1" x14ac:dyDescent="0.2">
      <c r="A43" s="49" t="s">
        <v>48</v>
      </c>
      <c r="B43" s="14"/>
      <c r="C43" s="14"/>
      <c r="D43" s="14"/>
      <c r="E43" s="14"/>
      <c r="F43" s="44"/>
      <c r="G43" s="14"/>
    </row>
    <row r="44" spans="1:8" ht="12.75" customHeight="1" x14ac:dyDescent="0.2">
      <c r="A44" s="45" t="s">
        <v>14</v>
      </c>
      <c r="B44" s="26"/>
      <c r="C44" s="26"/>
      <c r="D44" s="26"/>
      <c r="E44" s="26"/>
      <c r="F44" s="26"/>
      <c r="G44" s="46"/>
    </row>
    <row r="45" spans="1:8" ht="12.75" customHeight="1" x14ac:dyDescent="0.2">
      <c r="A45" s="14"/>
      <c r="B45" s="14"/>
      <c r="C45" s="44"/>
      <c r="D45" s="44"/>
      <c r="E45" s="44"/>
      <c r="F45" s="44"/>
      <c r="G45" s="44"/>
    </row>
    <row r="46" spans="1:8" ht="12.75" customHeight="1" x14ac:dyDescent="0.2">
      <c r="A46" s="14" t="s">
        <v>18</v>
      </c>
      <c r="B46" s="14"/>
      <c r="C46" s="14"/>
      <c r="D46" s="14"/>
      <c r="E46" s="14"/>
      <c r="F46" s="47"/>
      <c r="G46" s="14"/>
    </row>
    <row r="47" spans="1:8" ht="12.75" customHeight="1" x14ac:dyDescent="0.2">
      <c r="A47" s="14" t="s">
        <v>46</v>
      </c>
      <c r="B47" s="14"/>
      <c r="C47" s="44"/>
      <c r="D47" s="44"/>
      <c r="E47" s="44"/>
      <c r="F47" s="14"/>
      <c r="G47" s="14"/>
    </row>
    <row r="48" spans="1:8" ht="12.75" customHeight="1" x14ac:dyDescent="0.2">
      <c r="A48" s="14"/>
      <c r="B48" s="14"/>
      <c r="C48" s="14"/>
      <c r="D48" s="14"/>
      <c r="E48" s="14"/>
      <c r="F48" s="15"/>
      <c r="G48" s="14"/>
    </row>
    <row r="49" spans="1:7" ht="12.75" customHeight="1" x14ac:dyDescent="0.2">
      <c r="A49" s="14" t="s">
        <v>23</v>
      </c>
      <c r="B49" s="14"/>
      <c r="C49" s="44"/>
      <c r="D49" s="14"/>
      <c r="E49" s="14"/>
      <c r="F49" s="14"/>
      <c r="G49" s="14"/>
    </row>
    <row r="50" spans="1:7" ht="12.75" customHeight="1" x14ac:dyDescent="0.2">
      <c r="A50" s="14"/>
      <c r="B50" s="14"/>
      <c r="C50" s="14"/>
      <c r="D50" s="14"/>
      <c r="E50" s="14"/>
      <c r="F50" s="14"/>
      <c r="G50" s="14"/>
    </row>
    <row r="51" spans="1:7" ht="12.75" customHeight="1" x14ac:dyDescent="0.2">
      <c r="A51" s="14" t="s">
        <v>28</v>
      </c>
      <c r="B51" s="14"/>
      <c r="C51" s="14"/>
      <c r="D51" s="14"/>
      <c r="E51" s="14"/>
      <c r="F51" s="14"/>
      <c r="G51" s="14"/>
    </row>
    <row r="52" spans="1:7" ht="12.75" customHeight="1" x14ac:dyDescent="0.2">
      <c r="A52" s="14" t="s">
        <v>29</v>
      </c>
      <c r="B52" s="14"/>
      <c r="C52" s="14"/>
      <c r="D52" s="14"/>
      <c r="E52" s="14"/>
      <c r="F52" s="14"/>
      <c r="G52" s="14"/>
    </row>
    <row r="53" spans="1:7" ht="12.75" customHeight="1" x14ac:dyDescent="0.2">
      <c r="A53" s="14"/>
      <c r="B53" s="14"/>
      <c r="C53" s="14"/>
      <c r="D53" s="14"/>
      <c r="E53" s="14"/>
      <c r="F53" s="14"/>
      <c r="G53" s="14"/>
    </row>
    <row r="54" spans="1:7" ht="12.75" customHeight="1" x14ac:dyDescent="0.2"/>
    <row r="55" spans="1:7" ht="12.75" customHeight="1" x14ac:dyDescent="0.2"/>
    <row r="56" spans="1:7" ht="12.75" customHeight="1" x14ac:dyDescent="0.2"/>
    <row r="57" spans="1:7" ht="12.75" customHeight="1" x14ac:dyDescent="0.2"/>
    <row r="58" spans="1:7" ht="12.75" customHeight="1" x14ac:dyDescent="0.2"/>
    <row r="59" spans="1:7" ht="12.75" customHeight="1" x14ac:dyDescent="0.2"/>
    <row r="60" spans="1:7" ht="12.75" customHeight="1" x14ac:dyDescent="0.2"/>
  </sheetData>
  <phoneticPr fontId="0" type="noConversion"/>
  <pageMargins left="0.7" right="0.7" top="0.75" bottom="0.75" header="0.3" footer="0.3"/>
  <pageSetup orientation="portrait" r:id="rId1"/>
  <headerFooter>
    <oddFooter>&amp;L&amp;Z&amp;F
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/>
  <dimension ref="A1:J71"/>
  <sheetViews>
    <sheetView workbookViewId="0">
      <selection activeCell="A21" sqref="A21:XFD21"/>
    </sheetView>
  </sheetViews>
  <sheetFormatPr defaultRowHeight="12.75" x14ac:dyDescent="0.2"/>
  <cols>
    <col min="1" max="1" width="7.7109375" style="1" customWidth="1"/>
    <col min="2" max="2" width="9" style="1" bestFit="1" customWidth="1"/>
    <col min="3" max="3" width="14.28515625" style="1" bestFit="1" customWidth="1"/>
    <col min="4" max="4" width="15.28515625" style="1" bestFit="1" customWidth="1"/>
    <col min="5" max="5" width="8.5703125" style="1" bestFit="1" customWidth="1"/>
    <col min="6" max="7" width="15.28515625" style="1" bestFit="1" customWidth="1"/>
    <col min="8" max="8" width="26.42578125" style="1" customWidth="1"/>
    <col min="9" max="10" width="11.28515625" style="1" bestFit="1" customWidth="1"/>
    <col min="11" max="16384" width="9.140625" style="1"/>
  </cols>
  <sheetData>
    <row r="1" spans="1:10" ht="15" x14ac:dyDescent="0.25">
      <c r="A1" s="28" t="s">
        <v>39</v>
      </c>
      <c r="B1" s="28"/>
      <c r="C1" s="28"/>
      <c r="D1" s="28"/>
      <c r="E1" s="28"/>
      <c r="F1" s="28"/>
      <c r="G1" s="28"/>
    </row>
    <row r="2" spans="1:10" ht="12.75" customHeight="1" x14ac:dyDescent="0.25">
      <c r="A2" s="28" t="s">
        <v>12</v>
      </c>
      <c r="B2" s="28"/>
      <c r="C2" s="28"/>
      <c r="D2" s="28"/>
      <c r="E2" s="28"/>
      <c r="F2" s="28"/>
      <c r="G2" s="28"/>
    </row>
    <row r="3" spans="1:10" ht="12.75" customHeight="1" x14ac:dyDescent="0.25">
      <c r="A3" s="28" t="s">
        <v>4</v>
      </c>
      <c r="B3" s="28"/>
      <c r="C3" s="28"/>
      <c r="D3" s="28"/>
      <c r="E3" s="28"/>
      <c r="F3" s="28"/>
      <c r="G3" s="28"/>
    </row>
    <row r="4" spans="1:10" ht="12.75" customHeight="1" x14ac:dyDescent="0.25">
      <c r="A4" s="29" t="str">
        <f>Summary!A3</f>
        <v>As of September 30, 2023</v>
      </c>
      <c r="B4" s="28"/>
      <c r="C4" s="28"/>
      <c r="D4" s="28"/>
      <c r="E4" s="28"/>
      <c r="F4" s="28"/>
      <c r="G4" s="28"/>
    </row>
    <row r="5" spans="1:10" ht="12.75" customHeight="1" x14ac:dyDescent="0.25">
      <c r="A5" s="19"/>
      <c r="B5" s="19"/>
      <c r="C5" s="19"/>
      <c r="D5" s="19"/>
      <c r="E5" s="19"/>
      <c r="F5" s="19"/>
      <c r="G5" s="19"/>
    </row>
    <row r="6" spans="1:10" ht="12.75" customHeight="1" x14ac:dyDescent="0.25">
      <c r="A6" s="19"/>
      <c r="B6" s="20" t="s">
        <v>2</v>
      </c>
      <c r="C6" s="30"/>
      <c r="D6" s="30"/>
      <c r="E6" s="30"/>
      <c r="F6" s="30"/>
      <c r="G6" s="30"/>
    </row>
    <row r="7" spans="1:10" ht="12.75" customHeight="1" x14ac:dyDescent="0.25">
      <c r="A7" s="20" t="s">
        <v>0</v>
      </c>
      <c r="B7" s="20" t="s">
        <v>15</v>
      </c>
      <c r="C7" s="20"/>
      <c r="D7" s="32" t="s">
        <v>2</v>
      </c>
      <c r="E7" s="32"/>
      <c r="F7" s="32"/>
      <c r="G7" s="20" t="s">
        <v>7</v>
      </c>
    </row>
    <row r="8" spans="1:10" ht="11.25" customHeight="1" x14ac:dyDescent="0.25">
      <c r="A8" s="21" t="s">
        <v>1</v>
      </c>
      <c r="B8" s="21" t="s">
        <v>16</v>
      </c>
      <c r="C8" s="21" t="s">
        <v>3</v>
      </c>
      <c r="D8" s="34" t="s">
        <v>5</v>
      </c>
      <c r="E8" s="34" t="s">
        <v>6</v>
      </c>
      <c r="F8" s="35" t="s">
        <v>13</v>
      </c>
      <c r="G8" s="21" t="s">
        <v>10</v>
      </c>
    </row>
    <row r="9" spans="1:10" ht="12.75" hidden="1" customHeight="1" x14ac:dyDescent="0.25">
      <c r="A9" s="19"/>
      <c r="B9" s="36"/>
      <c r="C9" s="23"/>
      <c r="D9" s="23"/>
      <c r="E9" s="23"/>
      <c r="F9" s="23"/>
      <c r="G9" s="23"/>
      <c r="H9" s="3"/>
    </row>
    <row r="10" spans="1:10" ht="12.75" hidden="1" customHeight="1" x14ac:dyDescent="0.25">
      <c r="A10" s="19"/>
      <c r="B10" s="36"/>
      <c r="C10" s="23"/>
      <c r="D10" s="23"/>
      <c r="E10" s="23"/>
      <c r="F10" s="23"/>
      <c r="G10" s="23"/>
      <c r="H10" s="3"/>
    </row>
    <row r="11" spans="1:10" ht="12.75" hidden="1" customHeight="1" x14ac:dyDescent="0.25">
      <c r="A11" s="19"/>
      <c r="B11" s="36"/>
      <c r="C11" s="23"/>
      <c r="D11" s="23"/>
      <c r="E11" s="23"/>
      <c r="F11" s="23"/>
      <c r="G11" s="23"/>
      <c r="H11" s="3"/>
      <c r="I11" s="7"/>
      <c r="J11" s="7"/>
    </row>
    <row r="12" spans="1:10" ht="12.75" hidden="1" customHeight="1" x14ac:dyDescent="0.25">
      <c r="A12" s="19"/>
      <c r="B12" s="36"/>
      <c r="C12" s="23"/>
      <c r="D12" s="23"/>
      <c r="E12" s="23"/>
      <c r="F12" s="23"/>
      <c r="G12" s="23"/>
      <c r="H12" s="3"/>
      <c r="I12" s="7"/>
      <c r="J12" s="7"/>
    </row>
    <row r="13" spans="1:10" ht="12.75" hidden="1" customHeight="1" x14ac:dyDescent="0.25">
      <c r="A13" s="19"/>
      <c r="B13" s="36"/>
      <c r="C13" s="23"/>
      <c r="D13" s="23"/>
      <c r="E13" s="23"/>
      <c r="F13" s="23"/>
      <c r="G13" s="23"/>
      <c r="H13" s="3"/>
      <c r="I13" s="7"/>
      <c r="J13" s="7"/>
    </row>
    <row r="14" spans="1:10" ht="12.75" hidden="1" customHeight="1" x14ac:dyDescent="0.25">
      <c r="A14" s="19">
        <v>2016</v>
      </c>
      <c r="B14" s="36">
        <v>0</v>
      </c>
      <c r="C14" s="23">
        <v>0</v>
      </c>
      <c r="D14" s="23">
        <v>0</v>
      </c>
      <c r="E14" s="23">
        <v>0</v>
      </c>
      <c r="F14" s="23">
        <f t="shared" ref="F14" si="0">SUM(D14:E14)</f>
        <v>0</v>
      </c>
      <c r="G14" s="23">
        <f t="shared" ref="G14:G24" si="1">C14+F14</f>
        <v>0</v>
      </c>
      <c r="H14" s="3"/>
      <c r="I14" s="7"/>
      <c r="J14" s="7"/>
    </row>
    <row r="15" spans="1:10" ht="12.75" hidden="1" customHeight="1" x14ac:dyDescent="0.25">
      <c r="A15" s="19"/>
      <c r="B15" s="36"/>
      <c r="C15" s="23"/>
      <c r="D15" s="23"/>
      <c r="E15" s="23"/>
      <c r="F15" s="23"/>
      <c r="G15" s="23"/>
      <c r="I15" s="8"/>
    </row>
    <row r="16" spans="1:10" ht="12.75" hidden="1" customHeight="1" x14ac:dyDescent="0.25">
      <c r="A16" s="19"/>
      <c r="B16" s="36"/>
      <c r="C16" s="23"/>
      <c r="D16" s="23"/>
      <c r="E16" s="23"/>
      <c r="F16" s="23"/>
      <c r="G16" s="23"/>
      <c r="H16" s="12"/>
      <c r="I16" s="8"/>
      <c r="J16" s="4"/>
    </row>
    <row r="17" spans="1:10" ht="12.75" hidden="1" customHeight="1" x14ac:dyDescent="0.25">
      <c r="A17" s="19">
        <v>2019</v>
      </c>
      <c r="B17" s="36"/>
      <c r="C17" s="23"/>
      <c r="D17" s="23"/>
      <c r="E17" s="23"/>
      <c r="F17" s="23">
        <f t="shared" ref="F17:F24" si="2">SUM(D17:E17)</f>
        <v>0</v>
      </c>
      <c r="G17" s="23">
        <f t="shared" si="1"/>
        <v>0</v>
      </c>
      <c r="I17" s="8"/>
      <c r="J17" s="7"/>
    </row>
    <row r="18" spans="1:10" ht="12.75" hidden="1" customHeight="1" x14ac:dyDescent="0.25">
      <c r="A18" s="19">
        <f t="shared" ref="A18:A24" si="3">A17+1</f>
        <v>2020</v>
      </c>
      <c r="B18" s="36">
        <v>5.57E-2</v>
      </c>
      <c r="C18" s="23"/>
      <c r="D18" s="23"/>
      <c r="E18" s="23"/>
      <c r="F18" s="23"/>
      <c r="G18" s="23"/>
      <c r="I18" s="8"/>
    </row>
    <row r="19" spans="1:10" ht="12.75" hidden="1" customHeight="1" x14ac:dyDescent="0.25">
      <c r="A19" s="19">
        <f t="shared" si="3"/>
        <v>2021</v>
      </c>
      <c r="B19" s="36">
        <v>5.6000000000000001E-2</v>
      </c>
      <c r="C19" s="56">
        <v>0</v>
      </c>
      <c r="D19" s="56">
        <v>0</v>
      </c>
      <c r="E19" s="56">
        <v>0</v>
      </c>
      <c r="F19" s="56">
        <f t="shared" si="2"/>
        <v>0</v>
      </c>
      <c r="G19" s="56">
        <f t="shared" si="1"/>
        <v>0</v>
      </c>
      <c r="I19" s="8"/>
    </row>
    <row r="20" spans="1:10" ht="12.75" hidden="1" customHeight="1" x14ac:dyDescent="0.25">
      <c r="A20" s="19">
        <f t="shared" si="3"/>
        <v>2022</v>
      </c>
      <c r="B20" s="36">
        <v>5.62E-2</v>
      </c>
      <c r="C20" s="56">
        <v>0</v>
      </c>
      <c r="D20" s="56">
        <v>0</v>
      </c>
      <c r="E20" s="56">
        <v>0</v>
      </c>
      <c r="F20" s="56">
        <f t="shared" si="2"/>
        <v>0</v>
      </c>
      <c r="G20" s="56">
        <f t="shared" si="1"/>
        <v>0</v>
      </c>
      <c r="I20" s="8"/>
    </row>
    <row r="21" spans="1:10" ht="12.75" hidden="1" customHeight="1" x14ac:dyDescent="0.25">
      <c r="A21" s="19">
        <f t="shared" si="3"/>
        <v>2023</v>
      </c>
      <c r="B21" s="36">
        <v>5.6300000000000003E-2</v>
      </c>
      <c r="C21" s="23"/>
      <c r="D21" s="23"/>
      <c r="E21" s="23">
        <v>0</v>
      </c>
      <c r="F21" s="23">
        <f t="shared" si="2"/>
        <v>0</v>
      </c>
      <c r="G21" s="23">
        <f t="shared" si="1"/>
        <v>0</v>
      </c>
      <c r="I21" s="8"/>
    </row>
    <row r="22" spans="1:10" ht="12.75" customHeight="1" x14ac:dyDescent="0.25">
      <c r="A22" s="19">
        <f t="shared" si="3"/>
        <v>2024</v>
      </c>
      <c r="B22" s="36">
        <v>5.6300000000000003E-2</v>
      </c>
      <c r="C22" s="23">
        <v>879749.1</v>
      </c>
      <c r="D22" s="23">
        <v>2250250.9</v>
      </c>
      <c r="E22" s="23">
        <v>0</v>
      </c>
      <c r="F22" s="23">
        <f t="shared" si="2"/>
        <v>2250250.9</v>
      </c>
      <c r="G22" s="23">
        <f t="shared" si="1"/>
        <v>3130000</v>
      </c>
      <c r="I22" s="8"/>
    </row>
    <row r="23" spans="1:10" ht="12.75" customHeight="1" x14ac:dyDescent="0.25">
      <c r="A23" s="19">
        <f t="shared" si="3"/>
        <v>2025</v>
      </c>
      <c r="B23" s="36">
        <v>5.6500000000000002E-2</v>
      </c>
      <c r="C23" s="23">
        <v>837648.9</v>
      </c>
      <c r="D23" s="23">
        <v>2327351.1</v>
      </c>
      <c r="E23" s="23">
        <v>0</v>
      </c>
      <c r="F23" s="23">
        <f t="shared" si="2"/>
        <v>2327351.1</v>
      </c>
      <c r="G23" s="23">
        <f t="shared" si="1"/>
        <v>3165000</v>
      </c>
      <c r="I23" s="8"/>
    </row>
    <row r="24" spans="1:10" ht="12.75" customHeight="1" x14ac:dyDescent="0.25">
      <c r="A24" s="19">
        <f t="shared" si="3"/>
        <v>2026</v>
      </c>
      <c r="B24" s="36">
        <v>5.6599999999999998E-2</v>
      </c>
      <c r="C24" s="23">
        <v>797823.45</v>
      </c>
      <c r="D24" s="23">
        <v>2397176.5499999998</v>
      </c>
      <c r="E24" s="23">
        <v>0</v>
      </c>
      <c r="F24" s="23">
        <f t="shared" si="2"/>
        <v>2397176.5499999998</v>
      </c>
      <c r="G24" s="23">
        <f t="shared" si="1"/>
        <v>3195000</v>
      </c>
      <c r="I24" s="8"/>
    </row>
    <row r="25" spans="1:10" ht="12.75" hidden="1" customHeight="1" x14ac:dyDescent="0.25">
      <c r="A25" s="19"/>
      <c r="B25" s="36"/>
      <c r="C25" s="23"/>
      <c r="D25" s="23"/>
      <c r="E25" s="23"/>
      <c r="F25" s="23"/>
      <c r="G25" s="23"/>
      <c r="I25" s="8"/>
    </row>
    <row r="26" spans="1:10" ht="12.75" hidden="1" customHeight="1" x14ac:dyDescent="0.25">
      <c r="A26" s="19"/>
      <c r="B26" s="36"/>
      <c r="C26" s="23"/>
      <c r="D26" s="23"/>
      <c r="E26" s="23"/>
      <c r="F26" s="23"/>
      <c r="G26" s="23"/>
      <c r="I26" s="8"/>
    </row>
    <row r="27" spans="1:10" ht="12.75" hidden="1" customHeight="1" x14ac:dyDescent="0.25">
      <c r="A27" s="19"/>
      <c r="B27" s="36"/>
      <c r="C27" s="23"/>
      <c r="D27" s="23"/>
      <c r="E27" s="23"/>
      <c r="F27" s="23"/>
      <c r="G27" s="23"/>
      <c r="I27" s="8"/>
    </row>
    <row r="28" spans="1:10" ht="12.75" hidden="1" customHeight="1" x14ac:dyDescent="0.25">
      <c r="A28" s="19"/>
      <c r="B28" s="36"/>
      <c r="C28" s="23"/>
      <c r="D28" s="23"/>
      <c r="E28" s="23"/>
      <c r="F28" s="23"/>
      <c r="G28" s="23"/>
      <c r="I28" s="8"/>
    </row>
    <row r="29" spans="1:10" ht="12.75" hidden="1" customHeight="1" x14ac:dyDescent="0.25">
      <c r="A29" s="19"/>
      <c r="B29" s="36"/>
      <c r="C29" s="23"/>
      <c r="D29" s="23"/>
      <c r="E29" s="23"/>
      <c r="F29" s="23"/>
      <c r="G29" s="23"/>
      <c r="I29" s="8"/>
    </row>
    <row r="30" spans="1:10" ht="12.75" hidden="1" customHeight="1" x14ac:dyDescent="0.25">
      <c r="A30" s="19"/>
      <c r="B30" s="36"/>
      <c r="C30" s="23"/>
      <c r="D30" s="23"/>
      <c r="E30" s="23"/>
      <c r="F30" s="23"/>
      <c r="G30" s="23"/>
      <c r="I30" s="8"/>
    </row>
    <row r="31" spans="1:10" ht="12.75" hidden="1" customHeight="1" x14ac:dyDescent="0.25">
      <c r="A31" s="19"/>
      <c r="B31" s="36"/>
      <c r="C31" s="23"/>
      <c r="D31" s="23"/>
      <c r="E31" s="23"/>
      <c r="F31" s="23"/>
      <c r="G31" s="23"/>
      <c r="I31" s="8"/>
    </row>
    <row r="32" spans="1:10" ht="12.75" hidden="1" customHeight="1" x14ac:dyDescent="0.25">
      <c r="A32" s="19"/>
      <c r="B32" s="36"/>
      <c r="C32" s="23"/>
      <c r="D32" s="23"/>
      <c r="E32" s="23"/>
      <c r="F32" s="23"/>
      <c r="G32" s="23"/>
      <c r="I32" s="8"/>
    </row>
    <row r="33" spans="1:9" ht="12.75" hidden="1" customHeight="1" x14ac:dyDescent="0.25">
      <c r="A33" s="19"/>
      <c r="B33" s="36"/>
      <c r="C33" s="23"/>
      <c r="D33" s="23"/>
      <c r="E33" s="23"/>
      <c r="F33" s="23"/>
      <c r="G33" s="23"/>
      <c r="I33" s="8"/>
    </row>
    <row r="34" spans="1:9" ht="12.75" hidden="1" customHeight="1" x14ac:dyDescent="0.25">
      <c r="A34" s="19"/>
      <c r="B34" s="36"/>
      <c r="C34" s="23"/>
      <c r="D34" s="23"/>
      <c r="E34" s="23"/>
      <c r="F34" s="23"/>
      <c r="G34" s="23"/>
      <c r="I34" s="8"/>
    </row>
    <row r="35" spans="1:9" ht="12.75" hidden="1" customHeight="1" x14ac:dyDescent="0.25">
      <c r="A35" s="19"/>
      <c r="B35" s="36"/>
      <c r="C35" s="23"/>
      <c r="D35" s="23"/>
      <c r="E35" s="23"/>
      <c r="F35" s="23"/>
      <c r="G35" s="23"/>
      <c r="I35" s="8"/>
    </row>
    <row r="36" spans="1:9" ht="12.75" hidden="1" customHeight="1" x14ac:dyDescent="0.25">
      <c r="A36" s="19"/>
      <c r="B36" s="38"/>
      <c r="C36" s="39"/>
      <c r="D36" s="39"/>
      <c r="E36" s="39"/>
      <c r="F36" s="40"/>
      <c r="G36" s="40"/>
    </row>
    <row r="37" spans="1:9" ht="12.75" hidden="1" customHeight="1" x14ac:dyDescent="0.25">
      <c r="A37" s="19"/>
      <c r="B37" s="38"/>
      <c r="C37" s="39"/>
      <c r="D37" s="39"/>
      <c r="E37" s="39"/>
      <c r="F37" s="40"/>
      <c r="G37" s="40"/>
    </row>
    <row r="38" spans="1:9" ht="12.75" customHeight="1" x14ac:dyDescent="0.25">
      <c r="A38" s="23"/>
      <c r="B38" s="23"/>
      <c r="C38" s="41"/>
      <c r="D38" s="41"/>
      <c r="E38" s="41"/>
      <c r="F38" s="41"/>
      <c r="G38" s="41"/>
    </row>
    <row r="39" spans="1:9" ht="12.75" customHeight="1" thickBot="1" x14ac:dyDescent="0.3">
      <c r="A39" s="23"/>
      <c r="B39" s="42" t="s">
        <v>8</v>
      </c>
      <c r="C39" s="43">
        <f>SUM(C9:C37)</f>
        <v>2515221.4500000002</v>
      </c>
      <c r="D39" s="43">
        <f>SUM(D9:D37)</f>
        <v>6974778.5499999998</v>
      </c>
      <c r="E39" s="43">
        <f>SUM(E9:E37)</f>
        <v>0</v>
      </c>
      <c r="F39" s="43">
        <f>SUM(F9:F37)</f>
        <v>6974778.5499999998</v>
      </c>
      <c r="G39" s="43">
        <f>SUM(G9:G37)</f>
        <v>9490000</v>
      </c>
    </row>
    <row r="40" spans="1:9" ht="12.75" customHeight="1" thickTop="1" x14ac:dyDescent="0.25">
      <c r="A40" s="23"/>
      <c r="B40" s="42"/>
      <c r="C40" s="50"/>
      <c r="D40" s="50"/>
      <c r="E40" s="50"/>
      <c r="F40" s="50"/>
      <c r="G40" s="50"/>
    </row>
    <row r="41" spans="1:9" ht="12.75" customHeight="1" x14ac:dyDescent="0.2">
      <c r="A41" s="48" t="s">
        <v>17</v>
      </c>
      <c r="B41" s="27"/>
      <c r="C41" s="52"/>
      <c r="D41" s="52"/>
      <c r="E41" s="52"/>
      <c r="F41" s="52"/>
      <c r="G41" s="52"/>
    </row>
    <row r="42" spans="1:9" ht="12.75" customHeight="1" x14ac:dyDescent="0.2">
      <c r="A42" s="16"/>
      <c r="B42" s="27"/>
      <c r="C42" s="52"/>
      <c r="D42" s="52"/>
      <c r="E42" s="52"/>
      <c r="F42" s="52"/>
      <c r="G42" s="52"/>
    </row>
    <row r="43" spans="1:9" ht="12.75" customHeight="1" x14ac:dyDescent="0.2">
      <c r="A43" s="16"/>
      <c r="B43" s="26"/>
      <c r="C43" s="26"/>
      <c r="D43" s="26"/>
      <c r="E43" s="26"/>
      <c r="F43" s="26"/>
      <c r="G43" s="26"/>
    </row>
    <row r="44" spans="1:9" ht="12.75" customHeight="1" x14ac:dyDescent="0.2">
      <c r="A44" s="49" t="s">
        <v>48</v>
      </c>
      <c r="B44" s="14"/>
      <c r="C44" s="14"/>
      <c r="D44" s="14"/>
      <c r="E44" s="14"/>
      <c r="F44" s="14"/>
      <c r="G44" s="44"/>
    </row>
    <row r="45" spans="1:9" ht="12.75" customHeight="1" x14ac:dyDescent="0.2">
      <c r="A45" s="45" t="s">
        <v>14</v>
      </c>
      <c r="B45" s="14"/>
      <c r="C45" s="44"/>
      <c r="D45" s="44"/>
      <c r="E45" s="44"/>
      <c r="F45" s="47"/>
      <c r="G45" s="14"/>
    </row>
    <row r="46" spans="1:9" ht="12.75" customHeight="1" x14ac:dyDescent="0.2">
      <c r="A46" s="14"/>
      <c r="B46" s="14"/>
      <c r="C46" s="14"/>
      <c r="D46" s="14"/>
      <c r="E46" s="14"/>
      <c r="F46" s="14"/>
      <c r="G46" s="14"/>
    </row>
    <row r="47" spans="1:9" ht="12.75" customHeight="1" x14ac:dyDescent="0.2">
      <c r="A47" s="14" t="s">
        <v>49</v>
      </c>
      <c r="B47" s="14"/>
      <c r="C47" s="14"/>
      <c r="D47" s="14"/>
      <c r="E47" s="14"/>
      <c r="F47" s="15"/>
      <c r="G47" s="14"/>
    </row>
    <row r="48" spans="1:9" ht="12.75" customHeight="1" x14ac:dyDescent="0.2">
      <c r="A48" s="14" t="s">
        <v>50</v>
      </c>
      <c r="B48" s="14"/>
      <c r="C48" s="44"/>
      <c r="D48" s="14"/>
      <c r="E48" s="14"/>
      <c r="F48" s="14"/>
      <c r="G48" s="14"/>
    </row>
    <row r="49" spans="1:7" ht="12.75" customHeight="1" x14ac:dyDescent="0.2">
      <c r="A49" s="14"/>
      <c r="B49" s="14"/>
      <c r="C49" s="14"/>
      <c r="D49" s="14"/>
      <c r="E49" s="14"/>
      <c r="F49" s="14"/>
      <c r="G49" s="14"/>
    </row>
    <row r="50" spans="1:7" ht="12.75" customHeight="1" x14ac:dyDescent="0.2">
      <c r="A50" s="14" t="s">
        <v>23</v>
      </c>
      <c r="B50" s="14"/>
      <c r="C50" s="14"/>
      <c r="D50" s="14"/>
      <c r="E50" s="14"/>
      <c r="F50" s="14"/>
      <c r="G50" s="14"/>
    </row>
    <row r="51" spans="1:7" ht="12.75" customHeight="1" x14ac:dyDescent="0.2">
      <c r="A51" s="14"/>
      <c r="B51" s="14"/>
      <c r="C51" s="14"/>
      <c r="D51" s="14"/>
      <c r="E51" s="14"/>
      <c r="F51" s="14"/>
      <c r="G51" s="14"/>
    </row>
    <row r="52" spans="1:7" ht="12.75" customHeight="1" x14ac:dyDescent="0.2">
      <c r="A52" s="14" t="s">
        <v>28</v>
      </c>
      <c r="B52" s="14"/>
      <c r="C52" s="14"/>
      <c r="D52" s="14"/>
      <c r="E52" s="14"/>
      <c r="F52" s="14"/>
      <c r="G52" s="14"/>
    </row>
    <row r="53" spans="1:7" ht="12.75" customHeight="1" x14ac:dyDescent="0.2">
      <c r="A53" s="14" t="s">
        <v>29</v>
      </c>
      <c r="B53" s="14"/>
      <c r="C53" s="14"/>
      <c r="D53" s="14"/>
      <c r="E53" s="14"/>
      <c r="F53" s="14"/>
      <c r="G53" s="14"/>
    </row>
    <row r="54" spans="1:7" ht="12.75" customHeight="1" x14ac:dyDescent="0.2">
      <c r="A54" s="14"/>
      <c r="B54" s="14"/>
      <c r="C54" s="14"/>
      <c r="D54" s="14"/>
      <c r="E54" s="14"/>
      <c r="F54" s="14"/>
      <c r="G54" s="14"/>
    </row>
    <row r="55" spans="1:7" ht="12.75" customHeight="1" x14ac:dyDescent="0.2">
      <c r="A55" s="14"/>
      <c r="B55" s="14"/>
      <c r="C55" s="14"/>
      <c r="D55" s="14"/>
      <c r="E55" s="14"/>
      <c r="F55" s="14"/>
      <c r="G55" s="14"/>
    </row>
    <row r="56" spans="1:7" ht="12.75" customHeight="1" x14ac:dyDescent="0.2">
      <c r="A56" s="14"/>
      <c r="B56" s="14"/>
      <c r="C56" s="14"/>
      <c r="D56" s="14"/>
      <c r="E56" s="14"/>
      <c r="F56" s="14"/>
      <c r="G56" s="14"/>
    </row>
    <row r="57" spans="1:7" ht="12.75" customHeight="1" x14ac:dyDescent="0.2">
      <c r="A57" s="14"/>
      <c r="B57" s="14"/>
      <c r="C57" s="14"/>
      <c r="D57" s="14"/>
      <c r="E57" s="14"/>
      <c r="F57" s="14"/>
      <c r="G57" s="14"/>
    </row>
    <row r="58" spans="1:7" ht="12.75" customHeight="1" x14ac:dyDescent="0.2">
      <c r="A58" s="14"/>
      <c r="B58" s="14"/>
      <c r="C58" s="14"/>
      <c r="D58" s="14"/>
      <c r="E58" s="14"/>
      <c r="F58" s="14"/>
      <c r="G58" s="14"/>
    </row>
    <row r="59" spans="1:7" ht="12.75" customHeight="1" x14ac:dyDescent="0.2">
      <c r="A59" s="14"/>
      <c r="B59" s="14"/>
      <c r="C59" s="14"/>
      <c r="D59" s="14"/>
      <c r="E59" s="14"/>
      <c r="F59" s="14"/>
      <c r="G59" s="14"/>
    </row>
    <row r="60" spans="1:7" ht="12.75" customHeight="1" x14ac:dyDescent="0.2">
      <c r="A60" s="14"/>
    </row>
    <row r="61" spans="1:7" ht="12.75" customHeight="1" x14ac:dyDescent="0.2">
      <c r="A61" s="14"/>
    </row>
    <row r="62" spans="1:7" ht="12.75" customHeight="1" x14ac:dyDescent="0.2"/>
    <row r="63" spans="1:7" ht="12.75" customHeight="1" x14ac:dyDescent="0.2"/>
    <row r="64" spans="1:7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</sheetData>
  <phoneticPr fontId="0" type="noConversion"/>
  <pageMargins left="0.7" right="0.7" top="0.75" bottom="0.75" header="0.3" footer="0.3"/>
  <pageSetup orientation="portrait" r:id="rId1"/>
  <headerFooter>
    <oddFooter>&amp;L&amp;Z&amp;F
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92"/>
  <sheetViews>
    <sheetView showGridLines="0" workbookViewId="0">
      <selection activeCell="A54" sqref="A54"/>
    </sheetView>
  </sheetViews>
  <sheetFormatPr defaultRowHeight="12.75" x14ac:dyDescent="0.2"/>
  <cols>
    <col min="1" max="1" width="7.7109375" style="1" customWidth="1"/>
    <col min="2" max="2" width="9" style="1" bestFit="1" customWidth="1"/>
    <col min="3" max="3" width="15.28515625" style="1" bestFit="1" customWidth="1"/>
    <col min="4" max="5" width="14.28515625" style="1" bestFit="1" customWidth="1"/>
    <col min="6" max="7" width="15.28515625" style="1" bestFit="1" customWidth="1"/>
    <col min="8" max="8" width="4" style="1" customWidth="1"/>
    <col min="9" max="9" width="13.42578125" style="1" bestFit="1" customWidth="1"/>
    <col min="10" max="10" width="12.85546875" style="1" bestFit="1" customWidth="1"/>
    <col min="11" max="11" width="13.140625" style="1" customWidth="1"/>
    <col min="12" max="12" width="16.42578125" style="1" customWidth="1"/>
    <col min="13" max="16384" width="9.140625" style="1"/>
  </cols>
  <sheetData>
    <row r="1" spans="1:11" ht="15" x14ac:dyDescent="0.25">
      <c r="A1" s="80" t="s">
        <v>39</v>
      </c>
      <c r="B1" s="80"/>
      <c r="C1" s="80"/>
      <c r="D1" s="80"/>
      <c r="E1" s="80"/>
      <c r="F1" s="80"/>
      <c r="G1" s="80"/>
    </row>
    <row r="2" spans="1:11" ht="12.75" customHeight="1" x14ac:dyDescent="0.25">
      <c r="A2" s="80" t="s">
        <v>20</v>
      </c>
      <c r="B2" s="80"/>
      <c r="C2" s="80"/>
      <c r="D2" s="80"/>
      <c r="E2" s="80"/>
      <c r="F2" s="80"/>
      <c r="G2" s="80"/>
    </row>
    <row r="3" spans="1:11" ht="12.75" customHeight="1" x14ac:dyDescent="0.25">
      <c r="A3" s="80" t="s">
        <v>4</v>
      </c>
      <c r="B3" s="80"/>
      <c r="C3" s="80"/>
      <c r="D3" s="80"/>
      <c r="E3" s="80"/>
      <c r="F3" s="80"/>
      <c r="G3" s="80"/>
    </row>
    <row r="4" spans="1:11" ht="12.75" customHeight="1" x14ac:dyDescent="0.25">
      <c r="A4" s="81" t="str">
        <f>Summary!A3</f>
        <v>As of September 30, 2023</v>
      </c>
      <c r="B4" s="80"/>
      <c r="C4" s="80"/>
      <c r="D4" s="80"/>
      <c r="E4" s="80"/>
      <c r="F4" s="80"/>
      <c r="G4" s="80"/>
    </row>
    <row r="5" spans="1:11" ht="12.75" customHeight="1" x14ac:dyDescent="0.25">
      <c r="A5" s="70"/>
      <c r="B5" s="70"/>
      <c r="C5" s="82"/>
      <c r="D5" s="82"/>
      <c r="E5" s="82"/>
      <c r="F5" s="82"/>
      <c r="G5" s="82"/>
    </row>
    <row r="6" spans="1:11" ht="12.75" customHeight="1" x14ac:dyDescent="0.25">
      <c r="A6" s="67" t="s">
        <v>0</v>
      </c>
      <c r="B6" s="67" t="s">
        <v>2</v>
      </c>
      <c r="C6" s="67"/>
      <c r="D6" s="83" t="s">
        <v>2</v>
      </c>
      <c r="E6" s="83"/>
      <c r="F6" s="83"/>
      <c r="G6" s="67" t="s">
        <v>7</v>
      </c>
      <c r="I6" s="28" t="s">
        <v>82</v>
      </c>
      <c r="J6" s="28"/>
      <c r="K6" s="28"/>
    </row>
    <row r="7" spans="1:11" ht="12" customHeight="1" x14ac:dyDescent="0.25">
      <c r="A7" s="69" t="s">
        <v>1</v>
      </c>
      <c r="B7" s="69" t="s">
        <v>9</v>
      </c>
      <c r="C7" s="69" t="s">
        <v>3</v>
      </c>
      <c r="D7" s="84" t="s">
        <v>5</v>
      </c>
      <c r="E7" s="84" t="s">
        <v>6</v>
      </c>
      <c r="F7" s="85" t="s">
        <v>13</v>
      </c>
      <c r="G7" s="69" t="s">
        <v>10</v>
      </c>
      <c r="I7" s="64" t="s">
        <v>91</v>
      </c>
      <c r="J7" s="21" t="s">
        <v>92</v>
      </c>
      <c r="K7" s="21" t="s">
        <v>7</v>
      </c>
    </row>
    <row r="8" spans="1:11" ht="12.75" hidden="1" customHeight="1" x14ac:dyDescent="0.25">
      <c r="A8" s="70"/>
      <c r="B8" s="86"/>
      <c r="C8" s="72"/>
      <c r="D8" s="72"/>
      <c r="E8" s="72"/>
      <c r="F8" s="72"/>
      <c r="G8" s="72"/>
      <c r="H8" s="3"/>
      <c r="I8" s="36"/>
      <c r="J8" s="23"/>
      <c r="K8" s="19"/>
    </row>
    <row r="9" spans="1:11" ht="12.75" hidden="1" customHeight="1" x14ac:dyDescent="0.25">
      <c r="A9" s="70"/>
      <c r="B9" s="86"/>
      <c r="C9" s="72"/>
      <c r="D9" s="72"/>
      <c r="E9" s="72"/>
      <c r="F9" s="72"/>
      <c r="G9" s="72"/>
      <c r="H9" s="3"/>
      <c r="I9" s="36"/>
      <c r="J9" s="23"/>
      <c r="K9" s="19"/>
    </row>
    <row r="10" spans="1:11" ht="12.75" hidden="1" customHeight="1" x14ac:dyDescent="0.25">
      <c r="A10" s="70"/>
      <c r="B10" s="86"/>
      <c r="C10" s="72"/>
      <c r="D10" s="72"/>
      <c r="E10" s="72"/>
      <c r="F10" s="72"/>
      <c r="G10" s="72"/>
      <c r="H10" s="3"/>
      <c r="I10" s="36"/>
      <c r="J10" s="23"/>
      <c r="K10" s="19"/>
    </row>
    <row r="11" spans="1:11" ht="12.75" hidden="1" customHeight="1" x14ac:dyDescent="0.25">
      <c r="A11" s="70"/>
      <c r="B11" s="86"/>
      <c r="C11" s="72"/>
      <c r="D11" s="72"/>
      <c r="E11" s="72"/>
      <c r="F11" s="72"/>
      <c r="G11" s="72"/>
      <c r="H11" s="3"/>
      <c r="I11" s="36"/>
      <c r="J11" s="23"/>
      <c r="K11" s="19"/>
    </row>
    <row r="12" spans="1:11" ht="12.75" hidden="1" customHeight="1" x14ac:dyDescent="0.25">
      <c r="A12" s="70"/>
      <c r="B12" s="86"/>
      <c r="C12" s="72"/>
      <c r="D12" s="72"/>
      <c r="E12" s="72"/>
      <c r="F12" s="72"/>
      <c r="G12" s="72"/>
      <c r="H12" s="3"/>
      <c r="I12" s="36"/>
      <c r="J12" s="23"/>
      <c r="K12" s="19"/>
    </row>
    <row r="13" spans="1:11" ht="12.75" hidden="1" customHeight="1" x14ac:dyDescent="0.25">
      <c r="A13" s="70">
        <v>2016</v>
      </c>
      <c r="B13" s="86">
        <v>3.9E-2</v>
      </c>
      <c r="C13" s="72">
        <v>0</v>
      </c>
      <c r="D13" s="72">
        <v>0</v>
      </c>
      <c r="E13" s="72">
        <v>0</v>
      </c>
      <c r="F13" s="72">
        <f t="shared" ref="F13:F24" si="0">SUM(D13:E13)</f>
        <v>0</v>
      </c>
      <c r="G13" s="72">
        <f t="shared" ref="G13:G24" si="1">C13+F13</f>
        <v>0</v>
      </c>
      <c r="H13" s="3"/>
      <c r="I13" s="36"/>
      <c r="J13" s="23"/>
      <c r="K13" s="19"/>
    </row>
    <row r="14" spans="1:11" ht="12.75" hidden="1" customHeight="1" x14ac:dyDescent="0.25">
      <c r="A14" s="70"/>
      <c r="B14" s="86"/>
      <c r="C14" s="72"/>
      <c r="D14" s="72"/>
      <c r="E14" s="72"/>
      <c r="F14" s="72"/>
      <c r="G14" s="72"/>
      <c r="H14" s="3"/>
      <c r="I14" s="36"/>
      <c r="J14" s="23"/>
      <c r="K14" s="19"/>
    </row>
    <row r="15" spans="1:11" ht="12.75" hidden="1" customHeight="1" x14ac:dyDescent="0.25">
      <c r="A15" s="70"/>
      <c r="B15" s="86"/>
      <c r="C15" s="72"/>
      <c r="D15" s="72"/>
      <c r="E15" s="72"/>
      <c r="F15" s="72"/>
      <c r="G15" s="72"/>
      <c r="H15" s="9"/>
      <c r="I15" s="36"/>
      <c r="J15" s="23"/>
      <c r="K15" s="19"/>
    </row>
    <row r="16" spans="1:11" ht="12.75" hidden="1" customHeight="1" x14ac:dyDescent="0.25">
      <c r="A16" s="70">
        <v>2019</v>
      </c>
      <c r="B16" s="86"/>
      <c r="C16" s="72"/>
      <c r="D16" s="72"/>
      <c r="E16" s="72"/>
      <c r="F16" s="72">
        <f t="shared" si="0"/>
        <v>0</v>
      </c>
      <c r="G16" s="72">
        <f t="shared" si="1"/>
        <v>0</v>
      </c>
      <c r="H16" s="3"/>
      <c r="I16" s="38">
        <f>D16*0.3283</f>
        <v>0</v>
      </c>
      <c r="J16" s="38">
        <f>E16*0.3283</f>
        <v>0</v>
      </c>
      <c r="K16" s="22">
        <f>SUM(I16:J16)</f>
        <v>0</v>
      </c>
    </row>
    <row r="17" spans="1:15" ht="12.75" hidden="1" customHeight="1" x14ac:dyDescent="0.25">
      <c r="A17" s="70">
        <f t="shared" ref="A17:A24" si="2">A16+1</f>
        <v>2020</v>
      </c>
      <c r="B17" s="86">
        <v>5.9049999999999998E-2</v>
      </c>
      <c r="C17" s="72"/>
      <c r="D17" s="72"/>
      <c r="E17" s="72"/>
      <c r="F17" s="72"/>
      <c r="G17" s="72"/>
      <c r="H17" s="3"/>
      <c r="I17" s="38"/>
      <c r="J17" s="38"/>
      <c r="K17" s="22"/>
    </row>
    <row r="18" spans="1:15" ht="12.75" hidden="1" customHeight="1" x14ac:dyDescent="0.25">
      <c r="A18" s="70">
        <f t="shared" si="2"/>
        <v>2021</v>
      </c>
      <c r="B18" s="86">
        <v>5.9049999999999998E-2</v>
      </c>
      <c r="C18" s="77">
        <v>0</v>
      </c>
      <c r="D18" s="77">
        <v>0</v>
      </c>
      <c r="E18" s="77">
        <v>0</v>
      </c>
      <c r="F18" s="77">
        <f t="shared" si="0"/>
        <v>0</v>
      </c>
      <c r="G18" s="77">
        <f t="shared" si="1"/>
        <v>0</v>
      </c>
      <c r="H18" s="3"/>
      <c r="I18" s="56">
        <f>D18*0.33005</f>
        <v>0</v>
      </c>
      <c r="J18" s="56">
        <f>E18*0.33005</f>
        <v>0</v>
      </c>
      <c r="K18" s="56">
        <f t="shared" ref="K18:K26" si="3">SUM(I18:J18)</f>
        <v>0</v>
      </c>
    </row>
    <row r="19" spans="1:15" ht="12.75" hidden="1" customHeight="1" x14ac:dyDescent="0.25">
      <c r="A19" s="70">
        <f t="shared" si="2"/>
        <v>2022</v>
      </c>
      <c r="B19" s="86">
        <v>5.9049999999999998E-2</v>
      </c>
      <c r="C19" s="77"/>
      <c r="D19" s="77"/>
      <c r="E19" s="77"/>
      <c r="F19" s="77">
        <f t="shared" si="0"/>
        <v>0</v>
      </c>
      <c r="G19" s="77">
        <f t="shared" si="1"/>
        <v>0</v>
      </c>
      <c r="H19" s="3"/>
      <c r="I19" s="56">
        <f t="shared" ref="I19:I26" si="4">D19*0.33005</f>
        <v>0</v>
      </c>
      <c r="J19" s="56">
        <f t="shared" ref="J19:J26" si="5">E19*0.33005</f>
        <v>0</v>
      </c>
      <c r="K19" s="56">
        <f t="shared" si="3"/>
        <v>0</v>
      </c>
    </row>
    <row r="20" spans="1:15" ht="12.75" hidden="1" customHeight="1" x14ac:dyDescent="0.25">
      <c r="A20" s="70">
        <f t="shared" si="2"/>
        <v>2023</v>
      </c>
      <c r="B20" s="86">
        <v>5.9049999999999998E-2</v>
      </c>
      <c r="C20" s="72"/>
      <c r="D20" s="72"/>
      <c r="E20" s="72"/>
      <c r="F20" s="72">
        <f t="shared" si="0"/>
        <v>0</v>
      </c>
      <c r="G20" s="72">
        <f t="shared" si="1"/>
        <v>0</v>
      </c>
      <c r="H20" s="3"/>
      <c r="I20" s="38">
        <f t="shared" si="4"/>
        <v>0</v>
      </c>
      <c r="J20" s="38">
        <f t="shared" si="5"/>
        <v>0</v>
      </c>
      <c r="K20" s="22">
        <f t="shared" si="3"/>
        <v>0</v>
      </c>
    </row>
    <row r="21" spans="1:15" ht="12.75" customHeight="1" x14ac:dyDescent="0.25">
      <c r="A21" s="70">
        <f t="shared" si="2"/>
        <v>2024</v>
      </c>
      <c r="B21" s="86">
        <v>5.9049999999999998E-2</v>
      </c>
      <c r="C21" s="72">
        <v>2765000</v>
      </c>
      <c r="D21" s="72">
        <v>571013.5</v>
      </c>
      <c r="E21" s="72">
        <v>489376.88</v>
      </c>
      <c r="F21" s="72">
        <f t="shared" si="0"/>
        <v>1060390.3799999999</v>
      </c>
      <c r="G21" s="72">
        <f t="shared" si="1"/>
        <v>3825390.38</v>
      </c>
      <c r="H21" s="3"/>
      <c r="I21" s="38">
        <f t="shared" si="4"/>
        <v>188463.00567499999</v>
      </c>
      <c r="J21" s="38">
        <f t="shared" si="5"/>
        <v>161518.839244</v>
      </c>
      <c r="K21" s="22">
        <f t="shared" si="3"/>
        <v>349981.844919</v>
      </c>
    </row>
    <row r="22" spans="1:15" ht="12.75" customHeight="1" x14ac:dyDescent="0.25">
      <c r="A22" s="70">
        <f t="shared" si="2"/>
        <v>2025</v>
      </c>
      <c r="B22" s="86">
        <v>5.9049999999999998E-2</v>
      </c>
      <c r="C22" s="72">
        <v>2935000</v>
      </c>
      <c r="D22" s="72">
        <v>489376.88</v>
      </c>
      <c r="E22" s="72">
        <v>402721</v>
      </c>
      <c r="F22" s="72">
        <f t="shared" si="0"/>
        <v>892097.88</v>
      </c>
      <c r="G22" s="72">
        <f t="shared" si="1"/>
        <v>3827097.88</v>
      </c>
      <c r="H22" s="3"/>
      <c r="I22" s="38">
        <f t="shared" si="4"/>
        <v>161518.839244</v>
      </c>
      <c r="J22" s="38">
        <f t="shared" si="5"/>
        <v>132918.06604999999</v>
      </c>
      <c r="K22" s="22">
        <f t="shared" si="3"/>
        <v>294436.905294</v>
      </c>
      <c r="O22" s="12"/>
    </row>
    <row r="23" spans="1:15" ht="12.75" customHeight="1" x14ac:dyDescent="0.25">
      <c r="A23" s="70">
        <f t="shared" si="2"/>
        <v>2026</v>
      </c>
      <c r="B23" s="86">
        <v>5.9049999999999998E-2</v>
      </c>
      <c r="C23" s="72">
        <v>3115000</v>
      </c>
      <c r="D23" s="72">
        <v>402721</v>
      </c>
      <c r="E23" s="72">
        <v>310750.63</v>
      </c>
      <c r="F23" s="72">
        <f t="shared" si="0"/>
        <v>713471.63</v>
      </c>
      <c r="G23" s="72">
        <f t="shared" si="1"/>
        <v>3828471.63</v>
      </c>
      <c r="H23" s="3"/>
      <c r="I23" s="38">
        <f t="shared" si="4"/>
        <v>132918.06604999999</v>
      </c>
      <c r="J23" s="38">
        <f t="shared" si="5"/>
        <v>102563.24543150001</v>
      </c>
      <c r="K23" s="22">
        <f t="shared" si="3"/>
        <v>235481.31148149999</v>
      </c>
    </row>
    <row r="24" spans="1:15" ht="12.75" customHeight="1" x14ac:dyDescent="0.25">
      <c r="A24" s="70">
        <f t="shared" si="2"/>
        <v>2027</v>
      </c>
      <c r="B24" s="86">
        <v>5.9049999999999998E-2</v>
      </c>
      <c r="C24" s="72">
        <v>3305000</v>
      </c>
      <c r="D24" s="72">
        <v>310750.63</v>
      </c>
      <c r="E24" s="72">
        <v>213170.5</v>
      </c>
      <c r="F24" s="72">
        <f t="shared" si="0"/>
        <v>523921.13</v>
      </c>
      <c r="G24" s="72">
        <f t="shared" si="1"/>
        <v>3828921.13</v>
      </c>
      <c r="H24" s="3"/>
      <c r="I24" s="38">
        <f t="shared" si="4"/>
        <v>102563.24543150001</v>
      </c>
      <c r="J24" s="38">
        <f t="shared" si="5"/>
        <v>70356.923525000006</v>
      </c>
      <c r="K24" s="22">
        <f t="shared" si="3"/>
        <v>172920.16895650001</v>
      </c>
    </row>
    <row r="25" spans="1:15" ht="12.75" customHeight="1" x14ac:dyDescent="0.25">
      <c r="A25" s="70">
        <f>A24+1</f>
        <v>2028</v>
      </c>
      <c r="B25" s="86">
        <v>5.9049999999999998E-2</v>
      </c>
      <c r="C25" s="72">
        <v>3505000</v>
      </c>
      <c r="D25" s="72">
        <v>213170.5</v>
      </c>
      <c r="E25" s="72">
        <v>109685.38</v>
      </c>
      <c r="F25" s="72">
        <f>SUM(D25:E25)</f>
        <v>322855.88</v>
      </c>
      <c r="G25" s="72">
        <f>C25+F25</f>
        <v>3827855.88</v>
      </c>
      <c r="H25" s="3"/>
      <c r="I25" s="38">
        <f t="shared" si="4"/>
        <v>70356.923525000006</v>
      </c>
      <c r="J25" s="38">
        <f t="shared" si="5"/>
        <v>36201.659669000001</v>
      </c>
      <c r="K25" s="22">
        <f t="shared" si="3"/>
        <v>106558.58319400001</v>
      </c>
    </row>
    <row r="26" spans="1:15" ht="12.75" customHeight="1" x14ac:dyDescent="0.25">
      <c r="A26" s="70">
        <f>A25+1</f>
        <v>2029</v>
      </c>
      <c r="B26" s="86">
        <v>5.9049999999999998E-2</v>
      </c>
      <c r="C26" s="72">
        <v>3715000</v>
      </c>
      <c r="D26" s="72">
        <v>109685.38</v>
      </c>
      <c r="E26" s="72">
        <v>0</v>
      </c>
      <c r="F26" s="72">
        <f>SUM(D26:E26)</f>
        <v>109685.38</v>
      </c>
      <c r="G26" s="72">
        <f>C26+F26</f>
        <v>3824685.38</v>
      </c>
      <c r="H26" s="3"/>
      <c r="I26" s="38">
        <f t="shared" si="4"/>
        <v>36201.659669000001</v>
      </c>
      <c r="J26" s="38">
        <f t="shared" si="5"/>
        <v>0</v>
      </c>
      <c r="K26" s="22">
        <f t="shared" si="3"/>
        <v>36201.659669000001</v>
      </c>
    </row>
    <row r="27" spans="1:15" ht="12.75" hidden="1" customHeight="1" x14ac:dyDescent="0.25">
      <c r="A27" s="70"/>
      <c r="B27" s="86"/>
      <c r="C27" s="72"/>
      <c r="D27" s="72"/>
      <c r="E27" s="72"/>
      <c r="F27" s="72"/>
      <c r="G27" s="72"/>
      <c r="H27" s="3"/>
      <c r="I27" s="36"/>
      <c r="J27" s="23"/>
      <c r="K27" s="19"/>
    </row>
    <row r="28" spans="1:15" ht="12.75" hidden="1" customHeight="1" x14ac:dyDescent="0.25">
      <c r="A28" s="70"/>
      <c r="B28" s="86"/>
      <c r="C28" s="72"/>
      <c r="D28" s="72"/>
      <c r="E28" s="72"/>
      <c r="F28" s="72"/>
      <c r="G28" s="72"/>
      <c r="H28" s="3"/>
      <c r="I28" s="36"/>
      <c r="J28" s="23"/>
      <c r="K28" s="19"/>
    </row>
    <row r="29" spans="1:15" ht="12.75" hidden="1" customHeight="1" x14ac:dyDescent="0.25">
      <c r="A29" s="70"/>
      <c r="B29" s="86"/>
      <c r="C29" s="72"/>
      <c r="D29" s="72"/>
      <c r="E29" s="72"/>
      <c r="F29" s="72"/>
      <c r="G29" s="72"/>
      <c r="H29" s="3"/>
      <c r="I29" s="36"/>
      <c r="J29" s="23"/>
      <c r="K29" s="19"/>
    </row>
    <row r="30" spans="1:15" ht="12.75" hidden="1" customHeight="1" x14ac:dyDescent="0.25">
      <c r="A30" s="70"/>
      <c r="B30" s="86"/>
      <c r="C30" s="72"/>
      <c r="D30" s="72"/>
      <c r="E30" s="72"/>
      <c r="F30" s="72"/>
      <c r="G30" s="72"/>
      <c r="H30" s="3"/>
      <c r="I30" s="36"/>
      <c r="J30" s="23"/>
      <c r="K30" s="19"/>
    </row>
    <row r="31" spans="1:15" ht="12.75" hidden="1" customHeight="1" x14ac:dyDescent="0.25">
      <c r="A31" s="70"/>
      <c r="B31" s="86"/>
      <c r="C31" s="72"/>
      <c r="D31" s="72"/>
      <c r="E31" s="72"/>
      <c r="F31" s="72"/>
      <c r="G31" s="72"/>
      <c r="H31" s="3"/>
      <c r="I31" s="36"/>
      <c r="J31" s="23"/>
      <c r="K31" s="19"/>
    </row>
    <row r="32" spans="1:15" ht="12.75" hidden="1" customHeight="1" x14ac:dyDescent="0.25">
      <c r="A32" s="70"/>
      <c r="B32" s="86"/>
      <c r="C32" s="72"/>
      <c r="D32" s="72"/>
      <c r="E32" s="72"/>
      <c r="F32" s="72"/>
      <c r="G32" s="72"/>
      <c r="H32" s="3"/>
      <c r="I32" s="36"/>
      <c r="J32" s="23"/>
      <c r="K32" s="19"/>
    </row>
    <row r="33" spans="1:11" ht="12.75" hidden="1" customHeight="1" x14ac:dyDescent="0.25">
      <c r="A33" s="70"/>
      <c r="B33" s="86"/>
      <c r="C33" s="72"/>
      <c r="D33" s="72"/>
      <c r="E33" s="72"/>
      <c r="F33" s="72"/>
      <c r="G33" s="72"/>
      <c r="H33" s="3"/>
      <c r="I33" s="36"/>
      <c r="J33" s="23"/>
      <c r="K33" s="19"/>
    </row>
    <row r="34" spans="1:11" ht="12.75" hidden="1" customHeight="1" x14ac:dyDescent="0.25">
      <c r="A34" s="70"/>
      <c r="B34" s="86"/>
      <c r="C34" s="72"/>
      <c r="D34" s="72"/>
      <c r="E34" s="72"/>
      <c r="F34" s="72"/>
      <c r="G34" s="72"/>
      <c r="H34" s="3"/>
      <c r="I34" s="36"/>
      <c r="J34" s="23"/>
      <c r="K34" s="19"/>
    </row>
    <row r="35" spans="1:11" ht="12.75" hidden="1" customHeight="1" x14ac:dyDescent="0.25">
      <c r="A35" s="70"/>
      <c r="B35" s="86"/>
      <c r="C35" s="72"/>
      <c r="D35" s="72"/>
      <c r="E35" s="72"/>
      <c r="F35" s="72"/>
      <c r="G35" s="72"/>
      <c r="H35" s="3"/>
      <c r="I35" s="36"/>
      <c r="J35" s="23"/>
      <c r="K35" s="19"/>
    </row>
    <row r="36" spans="1:11" ht="12.75" customHeight="1" x14ac:dyDescent="0.25">
      <c r="A36" s="72"/>
      <c r="B36" s="72"/>
      <c r="C36" s="87"/>
      <c r="D36" s="87"/>
      <c r="E36" s="87"/>
      <c r="F36" s="87"/>
      <c r="G36" s="87"/>
      <c r="I36" s="19"/>
      <c r="J36" s="19"/>
      <c r="K36" s="19"/>
    </row>
    <row r="37" spans="1:11" ht="12.75" customHeight="1" thickBot="1" x14ac:dyDescent="0.3">
      <c r="A37" s="72"/>
      <c r="B37" s="88" t="s">
        <v>8</v>
      </c>
      <c r="C37" s="89">
        <f>SUM(C8:C35)</f>
        <v>19340000</v>
      </c>
      <c r="D37" s="89">
        <f>SUM(D8:D35)</f>
        <v>2096717.8899999997</v>
      </c>
      <c r="E37" s="89">
        <f>SUM(E8:E35)</f>
        <v>1525704.3900000001</v>
      </c>
      <c r="F37" s="89">
        <f>SUM(F8:F35)</f>
        <v>3622422.2799999993</v>
      </c>
      <c r="G37" s="89">
        <f>SUM(G8:G35)</f>
        <v>22962422.279999997</v>
      </c>
      <c r="I37" s="51"/>
      <c r="J37" s="51"/>
      <c r="K37" s="22">
        <f>SUM(K16:K36)</f>
        <v>1195580.473514</v>
      </c>
    </row>
    <row r="38" spans="1:11" ht="12.75" customHeight="1" thickTop="1" x14ac:dyDescent="0.25">
      <c r="A38" s="72"/>
      <c r="B38" s="88"/>
      <c r="C38" s="90"/>
      <c r="D38" s="90"/>
      <c r="E38" s="90"/>
      <c r="F38" s="90"/>
      <c r="G38" s="90"/>
      <c r="I38" s="4"/>
      <c r="J38" s="4"/>
    </row>
    <row r="39" spans="1:11" ht="12.75" customHeight="1" x14ac:dyDescent="0.2">
      <c r="A39" s="91" t="s">
        <v>19</v>
      </c>
      <c r="B39" s="92"/>
      <c r="C39" s="93"/>
      <c r="D39" s="93"/>
      <c r="E39" s="93"/>
      <c r="F39" s="93"/>
      <c r="G39" s="93"/>
      <c r="I39" s="4" t="s">
        <v>89</v>
      </c>
      <c r="J39" s="4"/>
    </row>
    <row r="40" spans="1:11" s="14" customFormat="1" ht="12.75" customHeight="1" x14ac:dyDescent="0.2">
      <c r="A40" s="94"/>
      <c r="B40" s="94"/>
      <c r="C40" s="94"/>
      <c r="D40" s="94"/>
      <c r="E40" s="94"/>
      <c r="F40" s="94"/>
      <c r="G40" s="94"/>
      <c r="I40" s="14" t="s">
        <v>90</v>
      </c>
    </row>
    <row r="41" spans="1:11" s="14" customFormat="1" ht="12.75" customHeight="1" x14ac:dyDescent="0.2">
      <c r="A41" s="94"/>
      <c r="B41" s="94"/>
      <c r="C41" s="94"/>
      <c r="D41" s="94"/>
      <c r="E41" s="94"/>
      <c r="F41" s="94"/>
      <c r="G41" s="94"/>
    </row>
    <row r="42" spans="1:11" s="14" customFormat="1" ht="12.75" customHeight="1" x14ac:dyDescent="0.2">
      <c r="A42" s="95" t="s">
        <v>48</v>
      </c>
      <c r="B42" s="94"/>
      <c r="C42" s="94"/>
      <c r="D42" s="94"/>
      <c r="E42" s="94"/>
      <c r="F42" s="94"/>
      <c r="G42" s="94"/>
    </row>
    <row r="43" spans="1:11" s="14" customFormat="1" ht="12.75" customHeight="1" x14ac:dyDescent="0.2">
      <c r="A43" s="94" t="s">
        <v>56</v>
      </c>
      <c r="B43" s="94"/>
      <c r="C43" s="94"/>
      <c r="D43" s="94"/>
      <c r="E43" s="94"/>
      <c r="F43" s="94"/>
      <c r="G43" s="94"/>
    </row>
    <row r="44" spans="1:11" s="14" customFormat="1" ht="12.75" customHeight="1" x14ac:dyDescent="0.2">
      <c r="A44" s="96" t="s">
        <v>51</v>
      </c>
      <c r="B44" s="94"/>
      <c r="C44" s="94"/>
      <c r="D44" s="94"/>
      <c r="E44" s="94"/>
      <c r="F44" s="94"/>
      <c r="G44" s="94"/>
    </row>
    <row r="45" spans="1:11" s="14" customFormat="1" ht="12.75" customHeight="1" x14ac:dyDescent="0.2">
      <c r="A45" s="96" t="s">
        <v>93</v>
      </c>
      <c r="B45" s="94"/>
      <c r="C45" s="94"/>
      <c r="D45" s="94"/>
      <c r="E45" s="94"/>
      <c r="F45" s="94"/>
      <c r="G45" s="94"/>
    </row>
    <row r="46" spans="1:11" s="14" customFormat="1" ht="12.75" customHeight="1" x14ac:dyDescent="0.2">
      <c r="A46" s="96"/>
      <c r="B46" s="94"/>
      <c r="C46" s="94"/>
      <c r="D46" s="94"/>
      <c r="E46" s="94"/>
      <c r="F46" s="94"/>
      <c r="G46" s="94"/>
    </row>
    <row r="47" spans="1:11" s="14" customFormat="1" ht="12.75" customHeight="1" x14ac:dyDescent="0.2">
      <c r="A47" s="96" t="s">
        <v>94</v>
      </c>
      <c r="B47" s="94"/>
      <c r="C47" s="94"/>
      <c r="D47" s="94"/>
      <c r="E47" s="94"/>
      <c r="F47" s="94"/>
      <c r="G47" s="94"/>
    </row>
    <row r="48" spans="1:11" s="14" customFormat="1" ht="12.75" customHeight="1" x14ac:dyDescent="0.2">
      <c r="A48" s="94"/>
      <c r="B48" s="94"/>
      <c r="C48" s="94"/>
      <c r="D48" s="94"/>
      <c r="E48" s="94"/>
      <c r="F48" s="97"/>
      <c r="G48" s="94"/>
    </row>
    <row r="49" spans="1:7" s="14" customFormat="1" ht="12.75" customHeight="1" x14ac:dyDescent="0.2">
      <c r="A49" s="94" t="s">
        <v>21</v>
      </c>
      <c r="B49" s="94"/>
      <c r="C49" s="94"/>
      <c r="D49" s="94"/>
      <c r="E49" s="94"/>
      <c r="F49" s="98"/>
      <c r="G49" s="94"/>
    </row>
    <row r="50" spans="1:7" s="14" customFormat="1" ht="12.75" customHeight="1" x14ac:dyDescent="0.2">
      <c r="A50" s="94"/>
      <c r="B50" s="94"/>
      <c r="C50" s="94"/>
      <c r="D50" s="94"/>
      <c r="E50" s="94"/>
      <c r="F50" s="94"/>
      <c r="G50" s="94"/>
    </row>
    <row r="51" spans="1:7" s="14" customFormat="1" ht="12.75" customHeight="1" x14ac:dyDescent="0.2">
      <c r="A51" s="94" t="s">
        <v>28</v>
      </c>
      <c r="B51" s="94"/>
      <c r="C51" s="94"/>
      <c r="D51" s="94"/>
      <c r="E51" s="94"/>
      <c r="F51" s="94"/>
      <c r="G51" s="94"/>
    </row>
    <row r="52" spans="1:7" s="14" customFormat="1" ht="12.75" customHeight="1" x14ac:dyDescent="0.2">
      <c r="A52" s="94" t="s">
        <v>52</v>
      </c>
      <c r="B52" s="94"/>
      <c r="C52" s="94"/>
      <c r="D52" s="94"/>
      <c r="E52" s="94"/>
      <c r="F52" s="94"/>
      <c r="G52" s="94"/>
    </row>
    <row r="53" spans="1:7" s="14" customFormat="1" ht="12.75" customHeight="1" x14ac:dyDescent="0.2">
      <c r="A53" s="94" t="s">
        <v>53</v>
      </c>
      <c r="B53" s="94"/>
      <c r="C53" s="94"/>
      <c r="D53" s="94"/>
      <c r="E53" s="94"/>
      <c r="F53" s="94"/>
      <c r="G53" s="94"/>
    </row>
    <row r="54" spans="1:7" s="14" customFormat="1" ht="12.75" customHeight="1" x14ac:dyDescent="0.2"/>
    <row r="55" spans="1:7" s="14" customFormat="1" ht="12.75" customHeight="1" x14ac:dyDescent="0.2"/>
    <row r="56" spans="1:7" s="14" customFormat="1" ht="12.75" customHeight="1" x14ac:dyDescent="0.2"/>
    <row r="57" spans="1:7" s="14" customFormat="1" ht="12.75" customHeight="1" x14ac:dyDescent="0.2"/>
    <row r="58" spans="1:7" s="14" customFormat="1" ht="12.75" customHeight="1" x14ac:dyDescent="0.2"/>
    <row r="59" spans="1:7" s="14" customFormat="1" ht="12.75" customHeight="1" x14ac:dyDescent="0.2"/>
    <row r="60" spans="1:7" s="14" customFormat="1" ht="12.75" customHeight="1" x14ac:dyDescent="0.2"/>
    <row r="61" spans="1:7" s="14" customFormat="1" ht="12.75" customHeight="1" x14ac:dyDescent="0.2"/>
    <row r="62" spans="1:7" s="14" customFormat="1" ht="12.75" customHeight="1" x14ac:dyDescent="0.2"/>
    <row r="63" spans="1:7" ht="12.75" customHeight="1" x14ac:dyDescent="0.2"/>
    <row r="64" spans="1:7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</sheetData>
  <sortState ref="I8:I26">
    <sortCondition ref="I8"/>
  </sortState>
  <pageMargins left="0.7" right="0.7" top="0.75" bottom="0.75" header="0.3" footer="0.3"/>
  <pageSetup scale="92" orientation="landscape" r:id="rId1"/>
  <headerFooter>
    <oddFooter>&amp;L&amp;Z&amp;F
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61"/>
  <sheetViews>
    <sheetView workbookViewId="0">
      <selection activeCell="D20" sqref="D20"/>
    </sheetView>
  </sheetViews>
  <sheetFormatPr defaultRowHeight="12.75" x14ac:dyDescent="0.2"/>
  <cols>
    <col min="1" max="1" width="7.7109375" customWidth="1"/>
    <col min="2" max="2" width="9" bestFit="1" customWidth="1"/>
    <col min="3" max="3" width="14.28515625" bestFit="1" customWidth="1"/>
    <col min="4" max="5" width="12.5703125" bestFit="1" customWidth="1"/>
    <col min="6" max="6" width="12.85546875" bestFit="1" customWidth="1"/>
    <col min="7" max="7" width="14.28515625" bestFit="1" customWidth="1"/>
  </cols>
  <sheetData>
    <row r="1" spans="1:8" ht="15" x14ac:dyDescent="0.25">
      <c r="A1" s="28" t="s">
        <v>39</v>
      </c>
      <c r="B1" s="28"/>
      <c r="C1" s="28"/>
      <c r="D1" s="28"/>
      <c r="E1" s="28"/>
      <c r="F1" s="28"/>
      <c r="G1" s="28"/>
    </row>
    <row r="2" spans="1:8" ht="15" x14ac:dyDescent="0.25">
      <c r="A2" s="28" t="s">
        <v>24</v>
      </c>
      <c r="B2" s="28"/>
      <c r="C2" s="28"/>
      <c r="D2" s="28"/>
      <c r="E2" s="28"/>
      <c r="F2" s="28"/>
      <c r="G2" s="28"/>
    </row>
    <row r="3" spans="1:8" ht="15" x14ac:dyDescent="0.25">
      <c r="A3" s="28" t="s">
        <v>4</v>
      </c>
      <c r="B3" s="28"/>
      <c r="C3" s="28"/>
      <c r="D3" s="28"/>
      <c r="E3" s="28"/>
      <c r="F3" s="28"/>
      <c r="G3" s="28"/>
    </row>
    <row r="4" spans="1:8" ht="15" x14ac:dyDescent="0.25">
      <c r="A4" s="28" t="str">
        <f>Summary!A3</f>
        <v>As of September 30, 2023</v>
      </c>
      <c r="B4" s="28"/>
      <c r="C4" s="28"/>
      <c r="D4" s="28"/>
      <c r="E4" s="28"/>
      <c r="F4" s="28"/>
      <c r="G4" s="28"/>
    </row>
    <row r="5" spans="1:8" ht="15" x14ac:dyDescent="0.25">
      <c r="A5" s="19"/>
      <c r="B5" s="19"/>
      <c r="C5" s="19"/>
      <c r="D5" s="19"/>
      <c r="E5" s="19"/>
      <c r="F5" s="19"/>
      <c r="G5" s="19"/>
    </row>
    <row r="6" spans="1:8" ht="15" x14ac:dyDescent="0.25">
      <c r="A6" s="20" t="s">
        <v>0</v>
      </c>
      <c r="B6" s="20" t="s">
        <v>2</v>
      </c>
      <c r="C6" s="20"/>
      <c r="D6" s="32" t="s">
        <v>2</v>
      </c>
      <c r="E6" s="32"/>
      <c r="F6" s="32"/>
      <c r="G6" s="20" t="s">
        <v>7</v>
      </c>
    </row>
    <row r="7" spans="1:8" ht="12" customHeight="1" x14ac:dyDescent="0.25">
      <c r="A7" s="21" t="s">
        <v>1</v>
      </c>
      <c r="B7" s="21" t="s">
        <v>9</v>
      </c>
      <c r="C7" s="21" t="s">
        <v>3</v>
      </c>
      <c r="D7" s="34" t="s">
        <v>5</v>
      </c>
      <c r="E7" s="34" t="s">
        <v>6</v>
      </c>
      <c r="F7" s="35" t="s">
        <v>13</v>
      </c>
      <c r="G7" s="21" t="s">
        <v>10</v>
      </c>
    </row>
    <row r="8" spans="1:8" ht="15" hidden="1" x14ac:dyDescent="0.25">
      <c r="A8" s="53"/>
      <c r="B8" s="53"/>
      <c r="C8" s="53"/>
      <c r="D8" s="54"/>
      <c r="E8" s="54"/>
      <c r="F8" s="55"/>
      <c r="G8" s="53"/>
    </row>
    <row r="9" spans="1:8" ht="15" hidden="1" x14ac:dyDescent="0.25">
      <c r="A9" s="19"/>
      <c r="B9" s="36"/>
      <c r="C9" s="56"/>
      <c r="D9" s="56"/>
      <c r="E9" s="56"/>
      <c r="F9" s="56"/>
      <c r="G9" s="56"/>
    </row>
    <row r="10" spans="1:8" ht="15" hidden="1" x14ac:dyDescent="0.25">
      <c r="A10" s="19"/>
      <c r="B10" s="36"/>
      <c r="C10" s="23"/>
      <c r="D10" s="23"/>
      <c r="E10" s="23"/>
      <c r="F10" s="23"/>
      <c r="G10" s="23"/>
    </row>
    <row r="11" spans="1:8" ht="15" hidden="1" x14ac:dyDescent="0.25">
      <c r="A11" s="19"/>
      <c r="B11" s="36"/>
      <c r="C11" s="23"/>
      <c r="D11" s="23"/>
      <c r="E11" s="23"/>
      <c r="F11" s="23"/>
      <c r="G11" s="23"/>
    </row>
    <row r="12" spans="1:8" ht="15" hidden="1" x14ac:dyDescent="0.25">
      <c r="A12" s="19"/>
      <c r="B12" s="36"/>
      <c r="C12" s="23"/>
      <c r="D12" s="23"/>
      <c r="E12" s="23"/>
      <c r="F12" s="23"/>
      <c r="G12" s="23"/>
    </row>
    <row r="13" spans="1:8" ht="15" hidden="1" x14ac:dyDescent="0.25">
      <c r="A13" s="19">
        <v>2016</v>
      </c>
      <c r="B13" s="36">
        <v>0.03</v>
      </c>
      <c r="C13" s="23">
        <v>0</v>
      </c>
      <c r="D13" s="23">
        <v>0</v>
      </c>
      <c r="E13" s="23">
        <v>0</v>
      </c>
      <c r="F13" s="23">
        <f t="shared" ref="F13:F20" si="0">SUM(D13:E13)</f>
        <v>0</v>
      </c>
      <c r="G13" s="23">
        <f t="shared" ref="G13:G20" si="1">C13+F13</f>
        <v>0</v>
      </c>
    </row>
    <row r="14" spans="1:8" ht="15" hidden="1" x14ac:dyDescent="0.25">
      <c r="A14" s="19"/>
      <c r="B14" s="36"/>
      <c r="C14" s="23"/>
      <c r="D14" s="23"/>
      <c r="E14" s="23"/>
      <c r="F14" s="23"/>
      <c r="G14" s="23"/>
    </row>
    <row r="15" spans="1:8" ht="15" hidden="1" x14ac:dyDescent="0.25">
      <c r="A15" s="19"/>
      <c r="B15" s="36"/>
      <c r="C15" s="23"/>
      <c r="D15" s="23"/>
      <c r="E15" s="23"/>
      <c r="F15" s="23"/>
      <c r="G15" s="23"/>
      <c r="H15" s="13"/>
    </row>
    <row r="16" spans="1:8" ht="15" hidden="1" x14ac:dyDescent="0.25">
      <c r="A16" s="19">
        <v>2019</v>
      </c>
      <c r="B16" s="36"/>
      <c r="C16" s="23"/>
      <c r="D16" s="23"/>
      <c r="E16" s="23"/>
      <c r="F16" s="23">
        <f t="shared" si="0"/>
        <v>0</v>
      </c>
      <c r="G16" s="23">
        <f t="shared" si="1"/>
        <v>0</v>
      </c>
    </row>
    <row r="17" spans="1:7" ht="15" hidden="1" x14ac:dyDescent="0.25">
      <c r="A17" s="19">
        <f t="shared" ref="A17:A20" si="2">A16+1</f>
        <v>2020</v>
      </c>
      <c r="B17" s="36">
        <v>0.04</v>
      </c>
      <c r="C17" s="23"/>
      <c r="D17" s="23"/>
      <c r="E17" s="23"/>
      <c r="F17" s="23"/>
      <c r="G17" s="23"/>
    </row>
    <row r="18" spans="1:7" ht="15" hidden="1" x14ac:dyDescent="0.25">
      <c r="A18" s="19">
        <f t="shared" si="2"/>
        <v>2021</v>
      </c>
      <c r="B18" s="36">
        <v>0.04</v>
      </c>
      <c r="C18" s="56">
        <v>0</v>
      </c>
      <c r="D18" s="56">
        <v>0</v>
      </c>
      <c r="E18" s="56">
        <v>0</v>
      </c>
      <c r="F18" s="56">
        <f t="shared" si="0"/>
        <v>0</v>
      </c>
      <c r="G18" s="56">
        <f t="shared" si="1"/>
        <v>0</v>
      </c>
    </row>
    <row r="19" spans="1:7" ht="15" hidden="1" x14ac:dyDescent="0.25">
      <c r="A19" s="19">
        <f t="shared" si="2"/>
        <v>2022</v>
      </c>
      <c r="B19" s="36">
        <v>4.2500000000000003E-2</v>
      </c>
      <c r="C19" s="56"/>
      <c r="D19" s="56"/>
      <c r="E19" s="56"/>
      <c r="F19" s="56">
        <f t="shared" si="0"/>
        <v>0</v>
      </c>
      <c r="G19" s="56">
        <f t="shared" si="1"/>
        <v>0</v>
      </c>
    </row>
    <row r="20" spans="1:7" ht="15" x14ac:dyDescent="0.25">
      <c r="A20" s="19">
        <f t="shared" si="2"/>
        <v>2023</v>
      </c>
      <c r="B20" s="36">
        <v>4.2500000000000003E-2</v>
      </c>
      <c r="C20" s="23"/>
      <c r="D20" s="23"/>
      <c r="E20" s="23">
        <v>0</v>
      </c>
      <c r="F20" s="23">
        <f t="shared" si="0"/>
        <v>0</v>
      </c>
      <c r="G20" s="23">
        <f t="shared" si="1"/>
        <v>0</v>
      </c>
    </row>
    <row r="21" spans="1:7" ht="15" hidden="1" x14ac:dyDescent="0.25">
      <c r="A21" s="19"/>
      <c r="B21" s="36"/>
      <c r="C21" s="23"/>
      <c r="D21" s="23"/>
      <c r="E21" s="23"/>
      <c r="F21" s="23"/>
      <c r="G21" s="23"/>
    </row>
    <row r="22" spans="1:7" ht="15" hidden="1" x14ac:dyDescent="0.25">
      <c r="A22" s="19"/>
      <c r="B22" s="36"/>
      <c r="C22" s="23"/>
      <c r="D22" s="23"/>
      <c r="E22" s="23"/>
      <c r="F22" s="23"/>
      <c r="G22" s="23"/>
    </row>
    <row r="23" spans="1:7" ht="15" hidden="1" x14ac:dyDescent="0.25">
      <c r="A23" s="19"/>
      <c r="B23" s="36"/>
      <c r="C23" s="23"/>
      <c r="D23" s="23"/>
      <c r="E23" s="23"/>
      <c r="F23" s="23"/>
      <c r="G23" s="23"/>
    </row>
    <row r="24" spans="1:7" ht="15" hidden="1" x14ac:dyDescent="0.25">
      <c r="A24" s="19"/>
      <c r="B24" s="36"/>
      <c r="C24" s="23"/>
      <c r="D24" s="23"/>
      <c r="E24" s="23"/>
      <c r="F24" s="23"/>
      <c r="G24" s="23"/>
    </row>
    <row r="25" spans="1:7" ht="15" hidden="1" x14ac:dyDescent="0.25">
      <c r="A25" s="19"/>
      <c r="B25" s="36"/>
      <c r="C25" s="23"/>
      <c r="D25" s="23"/>
      <c r="E25" s="23"/>
      <c r="F25" s="23"/>
      <c r="G25" s="23"/>
    </row>
    <row r="26" spans="1:7" ht="15" hidden="1" x14ac:dyDescent="0.25">
      <c r="A26" s="19"/>
      <c r="B26" s="36"/>
      <c r="C26" s="23"/>
      <c r="D26" s="23"/>
      <c r="E26" s="23"/>
      <c r="F26" s="23"/>
      <c r="G26" s="23"/>
    </row>
    <row r="27" spans="1:7" ht="15" hidden="1" x14ac:dyDescent="0.25">
      <c r="A27" s="19"/>
      <c r="B27" s="36"/>
      <c r="C27" s="23"/>
      <c r="D27" s="23"/>
      <c r="E27" s="23"/>
      <c r="F27" s="23"/>
      <c r="G27" s="23"/>
    </row>
    <row r="28" spans="1:7" ht="15" hidden="1" x14ac:dyDescent="0.25">
      <c r="A28" s="19"/>
      <c r="B28" s="36"/>
      <c r="C28" s="23"/>
      <c r="D28" s="23"/>
      <c r="E28" s="23"/>
      <c r="F28" s="23"/>
      <c r="G28" s="23"/>
    </row>
    <row r="29" spans="1:7" ht="15" hidden="1" x14ac:dyDescent="0.25">
      <c r="A29" s="19"/>
      <c r="B29" s="36"/>
      <c r="C29" s="23"/>
      <c r="D29" s="23"/>
      <c r="E29" s="23"/>
      <c r="F29" s="23"/>
      <c r="G29" s="23"/>
    </row>
    <row r="30" spans="1:7" ht="15" hidden="1" x14ac:dyDescent="0.25">
      <c r="A30" s="19"/>
      <c r="B30" s="36"/>
      <c r="C30" s="23"/>
      <c r="D30" s="23"/>
      <c r="E30" s="23"/>
      <c r="F30" s="23"/>
      <c r="G30" s="23"/>
    </row>
    <row r="31" spans="1:7" ht="15" hidden="1" x14ac:dyDescent="0.25">
      <c r="A31" s="19"/>
      <c r="B31" s="36"/>
      <c r="C31" s="23"/>
      <c r="D31" s="23"/>
      <c r="E31" s="23"/>
      <c r="F31" s="23"/>
      <c r="G31" s="23"/>
    </row>
    <row r="32" spans="1:7" ht="15" hidden="1" x14ac:dyDescent="0.25">
      <c r="A32" s="19"/>
      <c r="B32" s="36"/>
      <c r="C32" s="23"/>
      <c r="D32" s="23"/>
      <c r="E32" s="23"/>
      <c r="F32" s="23"/>
      <c r="G32" s="23"/>
    </row>
    <row r="33" spans="1:7" ht="15" hidden="1" x14ac:dyDescent="0.25">
      <c r="A33" s="19"/>
      <c r="B33" s="36"/>
      <c r="C33" s="23"/>
      <c r="D33" s="23"/>
      <c r="E33" s="23"/>
      <c r="F33" s="23"/>
      <c r="G33" s="23"/>
    </row>
    <row r="34" spans="1:7" ht="15" hidden="1" x14ac:dyDescent="0.25">
      <c r="A34" s="19"/>
      <c r="B34" s="36"/>
      <c r="C34" s="23"/>
      <c r="D34" s="23"/>
      <c r="E34" s="23"/>
      <c r="F34" s="23"/>
      <c r="G34" s="23"/>
    </row>
    <row r="35" spans="1:7" ht="15" hidden="1" x14ac:dyDescent="0.25">
      <c r="A35" s="19"/>
      <c r="B35" s="36"/>
      <c r="C35" s="23"/>
      <c r="D35" s="23"/>
      <c r="E35" s="23"/>
      <c r="F35" s="23"/>
      <c r="G35" s="23"/>
    </row>
    <row r="36" spans="1:7" ht="15" x14ac:dyDescent="0.25">
      <c r="A36" s="23"/>
      <c r="B36" s="23"/>
      <c r="C36" s="41"/>
      <c r="D36" s="41"/>
      <c r="E36" s="41"/>
      <c r="F36" s="41"/>
      <c r="G36" s="41"/>
    </row>
    <row r="37" spans="1:7" ht="15.75" thickBot="1" x14ac:dyDescent="0.3">
      <c r="A37" s="23"/>
      <c r="B37" s="42" t="s">
        <v>8</v>
      </c>
      <c r="C37" s="43">
        <f>SUM(C8:C35)</f>
        <v>0</v>
      </c>
      <c r="D37" s="43">
        <f>SUM(D8:D35)</f>
        <v>0</v>
      </c>
      <c r="E37" s="43">
        <f>SUM(E8:E35)</f>
        <v>0</v>
      </c>
      <c r="F37" s="43">
        <f>SUM(F8:F35)</f>
        <v>0</v>
      </c>
      <c r="G37" s="43">
        <f>SUM(G8:G35)</f>
        <v>0</v>
      </c>
    </row>
    <row r="38" spans="1:7" ht="15.75" thickTop="1" x14ac:dyDescent="0.25">
      <c r="A38" s="19"/>
      <c r="B38" s="19"/>
      <c r="C38" s="19"/>
      <c r="D38" s="19"/>
      <c r="E38" s="19"/>
      <c r="F38" s="19"/>
      <c r="G38" s="19"/>
    </row>
    <row r="39" spans="1:7" s="14" customFormat="1" x14ac:dyDescent="0.2"/>
    <row r="40" spans="1:7" s="14" customFormat="1" x14ac:dyDescent="0.2">
      <c r="A40" s="49" t="s">
        <v>48</v>
      </c>
    </row>
    <row r="41" spans="1:7" s="14" customFormat="1" x14ac:dyDescent="0.2">
      <c r="A41" s="14" t="s">
        <v>22</v>
      </c>
    </row>
    <row r="42" spans="1:7" s="14" customFormat="1" x14ac:dyDescent="0.2"/>
    <row r="43" spans="1:7" s="14" customFormat="1" x14ac:dyDescent="0.2">
      <c r="A43" s="14" t="s">
        <v>28</v>
      </c>
    </row>
    <row r="44" spans="1:7" s="14" customFormat="1" x14ac:dyDescent="0.2">
      <c r="A44" s="14" t="s">
        <v>31</v>
      </c>
    </row>
    <row r="45" spans="1:7" s="14" customFormat="1" x14ac:dyDescent="0.2">
      <c r="A45" s="14" t="s">
        <v>54</v>
      </c>
    </row>
    <row r="46" spans="1:7" s="14" customFormat="1" x14ac:dyDescent="0.2"/>
    <row r="47" spans="1:7" s="14" customFormat="1" x14ac:dyDescent="0.2"/>
    <row r="48" spans="1:7" s="14" customFormat="1" x14ac:dyDescent="0.2"/>
    <row r="49" s="14" customFormat="1" x14ac:dyDescent="0.2"/>
    <row r="50" s="14" customFormat="1" x14ac:dyDescent="0.2"/>
    <row r="51" s="14" customFormat="1" x14ac:dyDescent="0.2"/>
    <row r="52" s="14" customFormat="1" x14ac:dyDescent="0.2"/>
    <row r="53" s="14" customFormat="1" x14ac:dyDescent="0.2"/>
    <row r="54" s="14" customFormat="1" x14ac:dyDescent="0.2"/>
    <row r="55" s="14" customFormat="1" x14ac:dyDescent="0.2"/>
    <row r="56" s="14" customFormat="1" x14ac:dyDescent="0.2"/>
    <row r="57" s="14" customFormat="1" x14ac:dyDescent="0.2"/>
    <row r="58" s="14" customFormat="1" x14ac:dyDescent="0.2"/>
    <row r="59" s="14" customFormat="1" x14ac:dyDescent="0.2"/>
    <row r="60" s="14" customFormat="1" x14ac:dyDescent="0.2"/>
    <row r="61" s="14" customFormat="1" x14ac:dyDescent="0.2"/>
    <row r="62" s="14" customFormat="1" x14ac:dyDescent="0.2"/>
    <row r="63" s="14" customFormat="1" x14ac:dyDescent="0.2"/>
    <row r="64" s="14" customFormat="1" x14ac:dyDescent="0.2"/>
    <row r="65" s="14" customFormat="1" x14ac:dyDescent="0.2"/>
    <row r="66" s="14" customFormat="1" x14ac:dyDescent="0.2"/>
    <row r="67" s="14" customFormat="1" x14ac:dyDescent="0.2"/>
    <row r="68" s="14" customFormat="1" x14ac:dyDescent="0.2"/>
    <row r="69" s="14" customFormat="1" x14ac:dyDescent="0.2"/>
    <row r="70" s="14" customFormat="1" x14ac:dyDescent="0.2"/>
    <row r="71" s="14" customFormat="1" x14ac:dyDescent="0.2"/>
    <row r="72" s="14" customFormat="1" x14ac:dyDescent="0.2"/>
    <row r="73" s="14" customFormat="1" x14ac:dyDescent="0.2"/>
    <row r="74" s="14" customFormat="1" x14ac:dyDescent="0.2"/>
    <row r="75" s="14" customFormat="1" x14ac:dyDescent="0.2"/>
    <row r="76" s="14" customFormat="1" x14ac:dyDescent="0.2"/>
    <row r="77" s="14" customFormat="1" x14ac:dyDescent="0.2"/>
    <row r="78" s="14" customFormat="1" x14ac:dyDescent="0.2"/>
    <row r="79" s="14" customFormat="1" x14ac:dyDescent="0.2"/>
    <row r="80" s="14" customFormat="1" x14ac:dyDescent="0.2"/>
    <row r="81" s="14" customFormat="1" x14ac:dyDescent="0.2"/>
    <row r="82" s="14" customFormat="1" x14ac:dyDescent="0.2"/>
    <row r="83" s="14" customFormat="1" x14ac:dyDescent="0.2"/>
    <row r="84" s="14" customFormat="1" x14ac:dyDescent="0.2"/>
    <row r="85" s="14" customFormat="1" x14ac:dyDescent="0.2"/>
    <row r="86" s="14" customFormat="1" x14ac:dyDescent="0.2"/>
    <row r="87" s="14" customFormat="1" x14ac:dyDescent="0.2"/>
    <row r="88" s="14" customFormat="1" x14ac:dyDescent="0.2"/>
    <row r="89" s="14" customFormat="1" x14ac:dyDescent="0.2"/>
    <row r="90" s="14" customFormat="1" x14ac:dyDescent="0.2"/>
    <row r="91" s="14" customFormat="1" x14ac:dyDescent="0.2"/>
    <row r="92" s="14" customFormat="1" x14ac:dyDescent="0.2"/>
    <row r="93" s="14" customFormat="1" x14ac:dyDescent="0.2"/>
    <row r="94" s="14" customFormat="1" x14ac:dyDescent="0.2"/>
    <row r="95" s="14" customFormat="1" x14ac:dyDescent="0.2"/>
    <row r="96" s="14" customFormat="1" x14ac:dyDescent="0.2"/>
    <row r="97" s="14" customFormat="1" x14ac:dyDescent="0.2"/>
    <row r="98" s="14" customFormat="1" x14ac:dyDescent="0.2"/>
    <row r="99" s="14" customFormat="1" x14ac:dyDescent="0.2"/>
    <row r="100" s="14" customFormat="1" x14ac:dyDescent="0.2"/>
    <row r="101" s="14" customFormat="1" x14ac:dyDescent="0.2"/>
    <row r="102" s="14" customFormat="1" x14ac:dyDescent="0.2"/>
    <row r="103" s="14" customFormat="1" x14ac:dyDescent="0.2"/>
    <row r="104" s="14" customFormat="1" x14ac:dyDescent="0.2"/>
    <row r="105" s="14" customFormat="1" x14ac:dyDescent="0.2"/>
    <row r="106" s="14" customFormat="1" x14ac:dyDescent="0.2"/>
    <row r="107" s="14" customFormat="1" x14ac:dyDescent="0.2"/>
    <row r="108" s="14" customFormat="1" x14ac:dyDescent="0.2"/>
    <row r="109" s="14" customFormat="1" x14ac:dyDescent="0.2"/>
    <row r="110" s="14" customFormat="1" x14ac:dyDescent="0.2"/>
    <row r="111" s="14" customFormat="1" x14ac:dyDescent="0.2"/>
    <row r="112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="14" customFormat="1" x14ac:dyDescent="0.2"/>
    <row r="130" s="14" customFormat="1" x14ac:dyDescent="0.2"/>
    <row r="131" s="14" customFormat="1" x14ac:dyDescent="0.2"/>
    <row r="132" s="14" customFormat="1" x14ac:dyDescent="0.2"/>
    <row r="133" s="14" customFormat="1" x14ac:dyDescent="0.2"/>
    <row r="134" s="14" customFormat="1" x14ac:dyDescent="0.2"/>
    <row r="135" s="14" customFormat="1" x14ac:dyDescent="0.2"/>
    <row r="136" s="14" customFormat="1" x14ac:dyDescent="0.2"/>
    <row r="137" s="14" customFormat="1" x14ac:dyDescent="0.2"/>
    <row r="138" s="14" customFormat="1" x14ac:dyDescent="0.2"/>
    <row r="139" s="14" customFormat="1" x14ac:dyDescent="0.2"/>
    <row r="140" s="14" customFormat="1" x14ac:dyDescent="0.2"/>
    <row r="141" s="14" customFormat="1" x14ac:dyDescent="0.2"/>
    <row r="142" s="14" customFormat="1" x14ac:dyDescent="0.2"/>
    <row r="143" s="14" customFormat="1" x14ac:dyDescent="0.2"/>
    <row r="144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</sheetData>
  <pageMargins left="0.7" right="0.7" top="0.75" bottom="0.75" header="0.3" footer="0.3"/>
  <pageSetup orientation="portrait" r:id="rId1"/>
  <headerFooter>
    <oddFooter>&amp;L&amp;Z&amp;F
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3"/>
  <sheetViews>
    <sheetView workbookViewId="0">
      <selection activeCell="A20" sqref="A20:XFD20"/>
    </sheetView>
  </sheetViews>
  <sheetFormatPr defaultRowHeight="12.75" x14ac:dyDescent="0.2"/>
  <cols>
    <col min="1" max="1" width="7.7109375" customWidth="1"/>
    <col min="2" max="2" width="9" bestFit="1" customWidth="1"/>
    <col min="3" max="3" width="15.28515625" bestFit="1" customWidth="1"/>
    <col min="4" max="6" width="14.28515625" bestFit="1" customWidth="1"/>
    <col min="7" max="7" width="15.28515625" bestFit="1" customWidth="1"/>
    <col min="10" max="11" width="11.28515625" bestFit="1" customWidth="1"/>
  </cols>
  <sheetData>
    <row r="1" spans="1:11" ht="15" x14ac:dyDescent="0.25">
      <c r="A1" s="28" t="s">
        <v>39</v>
      </c>
      <c r="B1" s="28"/>
      <c r="C1" s="28"/>
      <c r="D1" s="28"/>
      <c r="E1" s="28"/>
      <c r="F1" s="28"/>
      <c r="G1" s="28"/>
    </row>
    <row r="2" spans="1:11" ht="15" x14ac:dyDescent="0.25">
      <c r="A2" s="28" t="s">
        <v>25</v>
      </c>
      <c r="B2" s="28"/>
      <c r="C2" s="28"/>
      <c r="D2" s="28"/>
      <c r="E2" s="28"/>
      <c r="F2" s="28"/>
      <c r="G2" s="28"/>
    </row>
    <row r="3" spans="1:11" ht="15" x14ac:dyDescent="0.25">
      <c r="A3" s="28" t="s">
        <v>4</v>
      </c>
      <c r="B3" s="28"/>
      <c r="C3" s="28"/>
      <c r="D3" s="28"/>
      <c r="E3" s="28"/>
      <c r="F3" s="28"/>
      <c r="G3" s="28"/>
    </row>
    <row r="4" spans="1:11" ht="15" x14ac:dyDescent="0.25">
      <c r="A4" s="28" t="str">
        <f>Summary!A3</f>
        <v>As of September 30, 2023</v>
      </c>
      <c r="B4" s="28"/>
      <c r="C4" s="28"/>
      <c r="D4" s="28"/>
      <c r="E4" s="28"/>
      <c r="F4" s="28"/>
      <c r="G4" s="28"/>
    </row>
    <row r="5" spans="1:11" ht="15" x14ac:dyDescent="0.25">
      <c r="A5" s="19"/>
      <c r="B5" s="19"/>
      <c r="C5" s="19"/>
      <c r="D5" s="19"/>
      <c r="E5" s="19"/>
      <c r="F5" s="19"/>
      <c r="G5" s="19"/>
    </row>
    <row r="6" spans="1:11" ht="15" x14ac:dyDescent="0.25">
      <c r="A6" s="20" t="s">
        <v>0</v>
      </c>
      <c r="B6" s="20" t="s">
        <v>2</v>
      </c>
      <c r="C6" s="20"/>
      <c r="D6" s="32" t="s">
        <v>2</v>
      </c>
      <c r="E6" s="32"/>
      <c r="F6" s="32"/>
      <c r="G6" s="20" t="s">
        <v>7</v>
      </c>
      <c r="J6" s="2"/>
      <c r="K6" s="2"/>
    </row>
    <row r="7" spans="1:11" ht="15" x14ac:dyDescent="0.25">
      <c r="A7" s="21" t="s">
        <v>1</v>
      </c>
      <c r="B7" s="21" t="s">
        <v>9</v>
      </c>
      <c r="C7" s="21" t="s">
        <v>3</v>
      </c>
      <c r="D7" s="34" t="s">
        <v>5</v>
      </c>
      <c r="E7" s="34" t="s">
        <v>6</v>
      </c>
      <c r="F7" s="35" t="s">
        <v>13</v>
      </c>
      <c r="G7" s="21" t="s">
        <v>10</v>
      </c>
      <c r="J7" s="2"/>
      <c r="K7" s="2"/>
    </row>
    <row r="8" spans="1:11" ht="15" hidden="1" x14ac:dyDescent="0.25">
      <c r="A8" s="53"/>
      <c r="B8" s="53"/>
      <c r="C8" s="53"/>
      <c r="D8" s="54"/>
      <c r="E8" s="54"/>
      <c r="F8" s="55"/>
      <c r="G8" s="53"/>
      <c r="J8" s="5"/>
      <c r="K8" s="5"/>
    </row>
    <row r="9" spans="1:11" ht="15" hidden="1" x14ac:dyDescent="0.25">
      <c r="A9" s="19"/>
      <c r="B9" s="36"/>
      <c r="C9" s="56"/>
      <c r="D9" s="56"/>
      <c r="E9" s="56"/>
      <c r="F9" s="56"/>
      <c r="G9" s="56"/>
      <c r="J9" s="1"/>
      <c r="K9" s="1"/>
    </row>
    <row r="10" spans="1:11" ht="12.75" hidden="1" customHeight="1" x14ac:dyDescent="0.25">
      <c r="A10" s="19"/>
      <c r="B10" s="36"/>
      <c r="C10" s="23"/>
      <c r="D10" s="23"/>
      <c r="E10" s="23"/>
      <c r="F10" s="23"/>
      <c r="G10" s="23"/>
      <c r="J10" s="1"/>
      <c r="K10" s="1"/>
    </row>
    <row r="11" spans="1:11" ht="15" hidden="1" x14ac:dyDescent="0.25">
      <c r="A11" s="19"/>
      <c r="B11" s="36"/>
      <c r="C11" s="23"/>
      <c r="D11" s="23"/>
      <c r="E11" s="23"/>
      <c r="F11" s="23"/>
      <c r="G11" s="23"/>
      <c r="J11" s="1"/>
      <c r="K11" s="1"/>
    </row>
    <row r="12" spans="1:11" ht="15" hidden="1" x14ac:dyDescent="0.25">
      <c r="A12" s="19"/>
      <c r="B12" s="57"/>
      <c r="C12" s="23"/>
      <c r="D12" s="23"/>
      <c r="E12" s="23"/>
      <c r="F12" s="23"/>
      <c r="G12" s="23"/>
      <c r="J12" s="6"/>
      <c r="K12" s="6"/>
    </row>
    <row r="13" spans="1:11" ht="15" hidden="1" x14ac:dyDescent="0.25">
      <c r="A13" s="19">
        <v>2016</v>
      </c>
      <c r="B13" s="57">
        <v>3.5060000000000001E-2</v>
      </c>
      <c r="C13" s="23">
        <v>0</v>
      </c>
      <c r="D13" s="23">
        <v>0</v>
      </c>
      <c r="E13" s="23">
        <v>0</v>
      </c>
      <c r="F13" s="23">
        <f t="shared" ref="F13:F21" si="0">SUM(D13:E13)</f>
        <v>0</v>
      </c>
      <c r="G13" s="23">
        <f t="shared" ref="G13:G21" si="1">C13+F13</f>
        <v>0</v>
      </c>
      <c r="J13" s="6"/>
      <c r="K13" s="6"/>
    </row>
    <row r="14" spans="1:11" ht="15" hidden="1" x14ac:dyDescent="0.25">
      <c r="A14" s="19"/>
      <c r="B14" s="57"/>
      <c r="C14" s="23"/>
      <c r="D14" s="23"/>
      <c r="E14" s="23"/>
      <c r="F14" s="23"/>
      <c r="G14" s="23"/>
      <c r="J14" s="6"/>
      <c r="K14" s="6"/>
    </row>
    <row r="15" spans="1:11" ht="15" hidden="1" x14ac:dyDescent="0.25">
      <c r="A15" s="19"/>
      <c r="B15" s="57"/>
      <c r="C15" s="23"/>
      <c r="D15" s="23"/>
      <c r="E15" s="23"/>
      <c r="F15" s="23"/>
      <c r="G15" s="23"/>
      <c r="H15" s="13"/>
      <c r="J15" s="6"/>
      <c r="K15" s="6"/>
    </row>
    <row r="16" spans="1:11" ht="15" hidden="1" x14ac:dyDescent="0.25">
      <c r="A16" s="19">
        <v>2019</v>
      </c>
      <c r="B16" s="57"/>
      <c r="C16" s="23"/>
      <c r="D16" s="23"/>
      <c r="E16" s="23"/>
      <c r="F16" s="23">
        <f t="shared" si="0"/>
        <v>0</v>
      </c>
      <c r="G16" s="23">
        <f t="shared" si="1"/>
        <v>0</v>
      </c>
      <c r="J16" s="6"/>
      <c r="K16" s="6"/>
    </row>
    <row r="17" spans="1:11" ht="15" hidden="1" x14ac:dyDescent="0.25">
      <c r="A17" s="19">
        <f t="shared" ref="A17:A21" si="2">A16+1</f>
        <v>2020</v>
      </c>
      <c r="B17" s="36">
        <v>0.05</v>
      </c>
      <c r="C17" s="23"/>
      <c r="D17" s="23"/>
      <c r="E17" s="23"/>
      <c r="F17" s="23"/>
      <c r="G17" s="23"/>
      <c r="J17" s="6"/>
      <c r="K17" s="6"/>
    </row>
    <row r="18" spans="1:11" ht="15" hidden="1" x14ac:dyDescent="0.25">
      <c r="A18" s="19">
        <f t="shared" si="2"/>
        <v>2021</v>
      </c>
      <c r="B18" s="36">
        <v>0.05</v>
      </c>
      <c r="C18" s="56">
        <v>0</v>
      </c>
      <c r="D18" s="56">
        <v>0</v>
      </c>
      <c r="E18" s="56">
        <v>0</v>
      </c>
      <c r="F18" s="56">
        <f t="shared" si="0"/>
        <v>0</v>
      </c>
      <c r="G18" s="56">
        <f t="shared" si="1"/>
        <v>0</v>
      </c>
      <c r="J18" s="6"/>
      <c r="K18" s="6"/>
    </row>
    <row r="19" spans="1:11" ht="15" hidden="1" x14ac:dyDescent="0.25">
      <c r="A19" s="19">
        <f t="shared" si="2"/>
        <v>2022</v>
      </c>
      <c r="B19" s="36">
        <v>0.05</v>
      </c>
      <c r="C19" s="56">
        <v>0</v>
      </c>
      <c r="D19" s="56">
        <v>0</v>
      </c>
      <c r="E19" s="56">
        <v>0</v>
      </c>
      <c r="F19" s="56">
        <f t="shared" si="0"/>
        <v>0</v>
      </c>
      <c r="G19" s="56">
        <f t="shared" si="1"/>
        <v>0</v>
      </c>
      <c r="J19" s="6"/>
      <c r="K19" s="6"/>
    </row>
    <row r="20" spans="1:11" ht="15" hidden="1" x14ac:dyDescent="0.25">
      <c r="A20" s="19">
        <f t="shared" si="2"/>
        <v>2023</v>
      </c>
      <c r="B20" s="36">
        <v>0.04</v>
      </c>
      <c r="C20" s="23"/>
      <c r="D20" s="23"/>
      <c r="E20" s="23"/>
      <c r="F20" s="23">
        <f t="shared" si="0"/>
        <v>0</v>
      </c>
      <c r="G20" s="23">
        <f t="shared" si="1"/>
        <v>0</v>
      </c>
      <c r="J20" s="6"/>
      <c r="K20" s="6"/>
    </row>
    <row r="21" spans="1:11" ht="15" x14ac:dyDescent="0.25">
      <c r="A21" s="19">
        <f t="shared" si="2"/>
        <v>2024</v>
      </c>
      <c r="B21" s="36">
        <v>0.04</v>
      </c>
      <c r="C21" s="23">
        <v>500000</v>
      </c>
      <c r="D21" s="23">
        <v>10000</v>
      </c>
      <c r="E21" s="23">
        <v>0</v>
      </c>
      <c r="F21" s="23">
        <f t="shared" si="0"/>
        <v>10000</v>
      </c>
      <c r="G21" s="23">
        <f t="shared" si="1"/>
        <v>510000</v>
      </c>
      <c r="J21" s="6"/>
      <c r="K21" s="6"/>
    </row>
    <row r="22" spans="1:11" ht="15" hidden="1" x14ac:dyDescent="0.25">
      <c r="A22" s="19"/>
      <c r="B22" s="36"/>
      <c r="C22" s="23"/>
      <c r="D22" s="23"/>
      <c r="E22" s="23"/>
      <c r="F22" s="23"/>
      <c r="G22" s="23"/>
      <c r="J22" s="6"/>
      <c r="K22" s="6"/>
    </row>
    <row r="23" spans="1:11" ht="15" hidden="1" x14ac:dyDescent="0.25">
      <c r="A23" s="19"/>
      <c r="B23" s="36"/>
      <c r="C23" s="23"/>
      <c r="D23" s="23"/>
      <c r="E23" s="23"/>
      <c r="F23" s="23"/>
      <c r="G23" s="23"/>
      <c r="J23" s="6"/>
      <c r="K23" s="6"/>
    </row>
    <row r="24" spans="1:11" ht="15" hidden="1" x14ac:dyDescent="0.25">
      <c r="A24" s="19"/>
      <c r="B24" s="36"/>
      <c r="C24" s="23"/>
      <c r="D24" s="23"/>
      <c r="E24" s="23"/>
      <c r="F24" s="23"/>
      <c r="G24" s="23"/>
      <c r="J24" s="6"/>
      <c r="K24" s="6"/>
    </row>
    <row r="25" spans="1:11" ht="15" hidden="1" x14ac:dyDescent="0.25">
      <c r="A25" s="19"/>
      <c r="B25" s="36"/>
      <c r="C25" s="23"/>
      <c r="D25" s="23"/>
      <c r="E25" s="23"/>
      <c r="F25" s="23"/>
      <c r="G25" s="23"/>
      <c r="J25" s="6"/>
      <c r="K25" s="6"/>
    </row>
    <row r="26" spans="1:11" ht="15" hidden="1" x14ac:dyDescent="0.25">
      <c r="A26" s="19"/>
      <c r="B26" s="36"/>
      <c r="C26" s="23"/>
      <c r="D26" s="23"/>
      <c r="E26" s="23"/>
      <c r="F26" s="23"/>
      <c r="G26" s="23"/>
      <c r="J26" s="6"/>
      <c r="K26" s="6"/>
    </row>
    <row r="27" spans="1:11" ht="15" hidden="1" x14ac:dyDescent="0.25">
      <c r="A27" s="19"/>
      <c r="B27" s="36"/>
      <c r="C27" s="23"/>
      <c r="D27" s="23"/>
      <c r="E27" s="23"/>
      <c r="F27" s="23"/>
      <c r="G27" s="23"/>
      <c r="J27" s="6"/>
      <c r="K27" s="6"/>
    </row>
    <row r="28" spans="1:11" ht="15" hidden="1" x14ac:dyDescent="0.25">
      <c r="A28" s="19"/>
      <c r="B28" s="36"/>
      <c r="C28" s="23"/>
      <c r="D28" s="23"/>
      <c r="E28" s="23"/>
      <c r="F28" s="23"/>
      <c r="G28" s="23"/>
      <c r="J28" s="6"/>
      <c r="K28" s="6"/>
    </row>
    <row r="29" spans="1:11" ht="15" hidden="1" x14ac:dyDescent="0.25">
      <c r="A29" s="19"/>
      <c r="B29" s="36"/>
      <c r="C29" s="23"/>
      <c r="D29" s="23"/>
      <c r="E29" s="23"/>
      <c r="F29" s="23"/>
      <c r="G29" s="23"/>
      <c r="J29" s="6"/>
      <c r="K29" s="6"/>
    </row>
    <row r="30" spans="1:11" ht="15" hidden="1" x14ac:dyDescent="0.25">
      <c r="A30" s="19"/>
      <c r="B30" s="36"/>
      <c r="C30" s="23"/>
      <c r="D30" s="23"/>
      <c r="E30" s="23"/>
      <c r="F30" s="23"/>
      <c r="G30" s="23"/>
      <c r="J30" s="6"/>
      <c r="K30" s="6"/>
    </row>
    <row r="31" spans="1:11" ht="15" hidden="1" x14ac:dyDescent="0.25">
      <c r="A31" s="19"/>
      <c r="B31" s="36"/>
      <c r="C31" s="23"/>
      <c r="D31" s="23"/>
      <c r="E31" s="23"/>
      <c r="F31" s="23"/>
      <c r="G31" s="23"/>
    </row>
    <row r="32" spans="1:11" ht="15" hidden="1" x14ac:dyDescent="0.25">
      <c r="A32" s="19"/>
      <c r="B32" s="36"/>
      <c r="C32" s="23"/>
      <c r="D32" s="23"/>
      <c r="E32" s="23"/>
      <c r="F32" s="23"/>
      <c r="G32" s="23"/>
    </row>
    <row r="33" spans="1:12" ht="15" hidden="1" x14ac:dyDescent="0.25">
      <c r="A33" s="19"/>
      <c r="B33" s="36"/>
      <c r="C33" s="23"/>
      <c r="D33" s="23"/>
      <c r="E33" s="23"/>
      <c r="F33" s="23"/>
      <c r="G33" s="23"/>
    </row>
    <row r="34" spans="1:12" ht="15" hidden="1" x14ac:dyDescent="0.25">
      <c r="A34" s="19"/>
      <c r="B34" s="36"/>
      <c r="C34" s="23"/>
      <c r="D34" s="23"/>
      <c r="E34" s="23"/>
      <c r="F34" s="23"/>
      <c r="G34" s="23"/>
    </row>
    <row r="35" spans="1:12" ht="15" hidden="1" x14ac:dyDescent="0.25">
      <c r="A35" s="19"/>
      <c r="B35" s="36"/>
      <c r="C35" s="23"/>
      <c r="D35" s="23"/>
      <c r="E35" s="23"/>
      <c r="F35" s="23"/>
      <c r="G35" s="23"/>
    </row>
    <row r="36" spans="1:12" ht="15" x14ac:dyDescent="0.25">
      <c r="A36" s="23"/>
      <c r="B36" s="23"/>
      <c r="C36" s="41"/>
      <c r="D36" s="41"/>
      <c r="E36" s="41"/>
      <c r="F36" s="41"/>
      <c r="G36" s="41"/>
    </row>
    <row r="37" spans="1:12" ht="15.75" thickBot="1" x14ac:dyDescent="0.3">
      <c r="A37" s="23"/>
      <c r="B37" s="42" t="s">
        <v>8</v>
      </c>
      <c r="C37" s="43">
        <f>SUM(C8:C35)</f>
        <v>500000</v>
      </c>
      <c r="D37" s="43">
        <f t="shared" ref="D37:G37" si="3">SUM(D8:D35)</f>
        <v>10000</v>
      </c>
      <c r="E37" s="43">
        <f t="shared" si="3"/>
        <v>0</v>
      </c>
      <c r="F37" s="43">
        <f t="shared" si="3"/>
        <v>10000</v>
      </c>
      <c r="G37" s="43">
        <f t="shared" si="3"/>
        <v>510000</v>
      </c>
    </row>
    <row r="38" spans="1:12" ht="15.75" thickTop="1" x14ac:dyDescent="0.25">
      <c r="A38" s="19"/>
      <c r="B38" s="19"/>
      <c r="C38" s="51"/>
      <c r="D38" s="19"/>
      <c r="E38" s="19"/>
      <c r="F38" s="19"/>
      <c r="G38" s="19"/>
    </row>
    <row r="39" spans="1:12" x14ac:dyDescent="0.2">
      <c r="A39" s="14"/>
      <c r="B39" s="14"/>
      <c r="C39" s="14"/>
      <c r="D39" s="14"/>
      <c r="E39" s="14"/>
      <c r="F39" s="14"/>
      <c r="G39" s="14"/>
      <c r="H39" s="14"/>
      <c r="I39" s="14"/>
      <c r="J39" s="58"/>
      <c r="K39" s="10"/>
    </row>
    <row r="40" spans="1:12" x14ac:dyDescent="0.2">
      <c r="A40" s="49" t="s">
        <v>48</v>
      </c>
      <c r="B40" s="14"/>
      <c r="C40" s="14"/>
      <c r="D40" s="14"/>
      <c r="E40" s="14"/>
      <c r="F40" s="14"/>
      <c r="G40" s="14"/>
      <c r="H40" s="14"/>
      <c r="I40" s="14"/>
      <c r="J40" s="58"/>
      <c r="K40" s="10"/>
    </row>
    <row r="41" spans="1:12" s="1" customFormat="1" x14ac:dyDescent="0.2">
      <c r="A41" s="14" t="s">
        <v>26</v>
      </c>
      <c r="B41" s="14"/>
      <c r="C41" s="14"/>
      <c r="D41" s="14"/>
      <c r="E41" s="14"/>
      <c r="F41" s="14"/>
      <c r="G41" s="14"/>
      <c r="H41" s="14"/>
      <c r="I41" s="59"/>
      <c r="J41" s="59"/>
      <c r="K41" s="11"/>
      <c r="L41" s="11"/>
    </row>
    <row r="42" spans="1:12" s="1" customFormat="1" x14ac:dyDescent="0.2">
      <c r="A42" s="14" t="s">
        <v>27</v>
      </c>
      <c r="B42" s="14"/>
      <c r="C42" s="14"/>
      <c r="D42" s="14"/>
      <c r="E42" s="14"/>
      <c r="F42" s="14"/>
      <c r="G42" s="14"/>
      <c r="H42" s="14"/>
      <c r="I42" s="14"/>
      <c r="J42" s="60"/>
      <c r="K42" s="6"/>
    </row>
    <row r="43" spans="1:12" x14ac:dyDescent="0.2">
      <c r="A43" s="17"/>
      <c r="B43" s="14"/>
      <c r="C43" s="14"/>
      <c r="D43" s="14"/>
      <c r="E43" s="14"/>
      <c r="F43" s="14"/>
      <c r="G43" s="14"/>
      <c r="H43" s="14"/>
      <c r="I43" s="14"/>
      <c r="J43" s="60"/>
      <c r="K43" s="6"/>
      <c r="L43" s="1"/>
    </row>
    <row r="44" spans="1:12" x14ac:dyDescent="0.2">
      <c r="A44" s="14" t="s">
        <v>22</v>
      </c>
      <c r="B44" s="14"/>
      <c r="C44" s="44"/>
      <c r="D44" s="14"/>
      <c r="E44" s="14"/>
      <c r="F44" s="44"/>
      <c r="G44" s="14"/>
      <c r="H44" s="14"/>
      <c r="I44" s="14"/>
      <c r="J44" s="60"/>
      <c r="K44" s="6"/>
      <c r="L44" s="1"/>
    </row>
    <row r="45" spans="1:12" x14ac:dyDescent="0.2">
      <c r="A45" s="14"/>
      <c r="B45" s="14"/>
      <c r="C45" s="44"/>
      <c r="D45" s="14"/>
      <c r="E45" s="14"/>
      <c r="F45" s="44"/>
      <c r="G45" s="14"/>
      <c r="H45" s="14"/>
      <c r="I45" s="14"/>
      <c r="J45" s="60"/>
      <c r="K45" s="6"/>
      <c r="L45" s="1"/>
    </row>
    <row r="46" spans="1:12" x14ac:dyDescent="0.2">
      <c r="A46" s="14" t="s">
        <v>28</v>
      </c>
      <c r="B46" s="14"/>
      <c r="C46" s="44"/>
      <c r="D46" s="14"/>
      <c r="E46" s="14"/>
      <c r="F46" s="44"/>
      <c r="G46" s="14"/>
      <c r="H46" s="14"/>
      <c r="I46" s="14"/>
      <c r="J46" s="60"/>
      <c r="K46" s="6"/>
      <c r="L46" s="1"/>
    </row>
    <row r="47" spans="1:12" x14ac:dyDescent="0.2">
      <c r="A47" s="14" t="s">
        <v>32</v>
      </c>
      <c r="B47" s="14"/>
      <c r="C47" s="44"/>
      <c r="D47" s="14"/>
      <c r="E47" s="14"/>
      <c r="F47" s="44"/>
      <c r="G47" s="14"/>
      <c r="H47" s="14"/>
      <c r="I47" s="14"/>
      <c r="J47" s="60"/>
      <c r="K47" s="6"/>
      <c r="L47" s="1"/>
    </row>
    <row r="48" spans="1:12" x14ac:dyDescent="0.2">
      <c r="A48" s="14" t="s">
        <v>30</v>
      </c>
      <c r="B48" s="14"/>
      <c r="C48" s="44"/>
      <c r="D48" s="14"/>
      <c r="E48" s="14"/>
      <c r="F48" s="44"/>
      <c r="G48" s="14"/>
      <c r="H48" s="14"/>
      <c r="I48" s="14"/>
      <c r="J48" s="60"/>
      <c r="K48" s="6"/>
      <c r="L48" s="1"/>
    </row>
    <row r="49" spans="1:12" x14ac:dyDescent="0.2">
      <c r="A49" s="14"/>
      <c r="B49" s="14"/>
      <c r="C49" s="44"/>
      <c r="D49" s="14"/>
      <c r="E49" s="14"/>
      <c r="F49" s="14"/>
      <c r="G49" s="44"/>
      <c r="H49" s="14"/>
      <c r="I49" s="14"/>
      <c r="J49" s="60"/>
      <c r="K49" s="6"/>
      <c r="L49" s="1"/>
    </row>
    <row r="50" spans="1:12" x14ac:dyDescent="0.2">
      <c r="A50" s="14"/>
      <c r="B50" s="14"/>
      <c r="C50" s="44"/>
      <c r="D50" s="14"/>
      <c r="E50" s="14"/>
      <c r="F50" s="14"/>
      <c r="G50" s="44"/>
      <c r="H50" s="14"/>
      <c r="I50" s="14"/>
      <c r="J50" s="60"/>
      <c r="K50" s="6"/>
      <c r="L50" s="1"/>
    </row>
    <row r="51" spans="1:12" x14ac:dyDescent="0.2">
      <c r="A51" s="14"/>
      <c r="B51" s="14"/>
      <c r="C51" s="44"/>
      <c r="D51" s="14"/>
      <c r="E51" s="14"/>
      <c r="F51" s="14"/>
      <c r="G51" s="14"/>
      <c r="H51" s="14"/>
      <c r="I51" s="14"/>
      <c r="J51" s="14"/>
    </row>
    <row r="52" spans="1:12" x14ac:dyDescent="0.2">
      <c r="A52" s="14"/>
      <c r="B52" s="14"/>
      <c r="C52" s="44"/>
      <c r="D52" s="44"/>
      <c r="E52" s="14"/>
      <c r="F52" s="14"/>
      <c r="G52" s="14"/>
      <c r="H52" s="14"/>
      <c r="I52" s="14"/>
      <c r="J52" s="14"/>
    </row>
    <row r="53" spans="1:12" x14ac:dyDescent="0.2">
      <c r="A53" s="14"/>
      <c r="B53" s="14"/>
      <c r="C53" s="14"/>
      <c r="D53" s="14"/>
      <c r="E53" s="14"/>
      <c r="F53" s="14"/>
      <c r="G53" s="14"/>
      <c r="H53" s="14"/>
      <c r="I53" s="14"/>
      <c r="J53" s="58"/>
      <c r="K53" s="10"/>
    </row>
    <row r="54" spans="1:12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</row>
    <row r="55" spans="1:12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12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</row>
    <row r="57" spans="1:12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</row>
    <row r="58" spans="1:12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</row>
    <row r="59" spans="1:12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2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</row>
    <row r="61" spans="1:12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12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2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2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0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</row>
    <row r="84" spans="1:10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</row>
    <row r="86" spans="1:10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</row>
    <row r="87" spans="1:10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</row>
    <row r="88" spans="1:10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</row>
    <row r="89" spans="1:10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</row>
    <row r="90" spans="1:10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</row>
    <row r="91" spans="1:10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</row>
    <row r="92" spans="1:10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</row>
    <row r="93" spans="1:10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</row>
    <row r="94" spans="1:10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</row>
    <row r="95" spans="1:10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</row>
    <row r="96" spans="1:10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</row>
    <row r="97" spans="1:10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</row>
    <row r="98" spans="1:10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</row>
    <row r="99" spans="1:10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</row>
    <row r="100" spans="1:10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1:10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1:10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1:10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</row>
  </sheetData>
  <pageMargins left="0.7" right="0.7" top="0.75" bottom="0.75" header="0.3" footer="0.3"/>
  <pageSetup orientation="portrait" r:id="rId1"/>
  <headerFooter>
    <oddFooter>&amp;L&amp;Z&amp;F
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67"/>
  <sheetViews>
    <sheetView workbookViewId="0">
      <selection activeCell="A20" sqref="A20:XFD20"/>
    </sheetView>
  </sheetViews>
  <sheetFormatPr defaultRowHeight="12.75" x14ac:dyDescent="0.2"/>
  <cols>
    <col min="1" max="1" width="7.7109375" customWidth="1"/>
    <col min="2" max="2" width="9" bestFit="1" customWidth="1"/>
    <col min="3" max="4" width="15.28515625" bestFit="1" customWidth="1"/>
    <col min="5" max="5" width="14.28515625" bestFit="1" customWidth="1"/>
    <col min="6" max="7" width="15.28515625" bestFit="1" customWidth="1"/>
  </cols>
  <sheetData>
    <row r="1" spans="1:8" ht="15" x14ac:dyDescent="0.25">
      <c r="A1" s="28" t="s">
        <v>39</v>
      </c>
      <c r="B1" s="28"/>
      <c r="C1" s="28"/>
      <c r="D1" s="28"/>
      <c r="E1" s="28"/>
      <c r="F1" s="28"/>
      <c r="G1" s="28"/>
    </row>
    <row r="2" spans="1:8" ht="15" x14ac:dyDescent="0.25">
      <c r="A2" s="28" t="s">
        <v>38</v>
      </c>
      <c r="B2" s="28"/>
      <c r="C2" s="28"/>
      <c r="D2" s="28"/>
      <c r="E2" s="28"/>
      <c r="F2" s="28"/>
      <c r="G2" s="28"/>
    </row>
    <row r="3" spans="1:8" ht="15" x14ac:dyDescent="0.25">
      <c r="A3" s="28" t="s">
        <v>4</v>
      </c>
      <c r="B3" s="28"/>
      <c r="C3" s="28"/>
      <c r="D3" s="28"/>
      <c r="E3" s="28"/>
      <c r="F3" s="28"/>
      <c r="G3" s="28"/>
    </row>
    <row r="4" spans="1:8" ht="15" x14ac:dyDescent="0.25">
      <c r="A4" s="28" t="str">
        <f>Summary!A3</f>
        <v>As of September 30, 2023</v>
      </c>
      <c r="B4" s="28"/>
      <c r="C4" s="28"/>
      <c r="D4" s="28"/>
      <c r="E4" s="28"/>
      <c r="F4" s="28"/>
      <c r="G4" s="28"/>
    </row>
    <row r="5" spans="1:8" ht="15" x14ac:dyDescent="0.25">
      <c r="A5" s="19"/>
      <c r="B5" s="19"/>
      <c r="C5" s="19"/>
      <c r="D5" s="19"/>
      <c r="E5" s="19"/>
      <c r="F5" s="19"/>
      <c r="G5" s="19"/>
    </row>
    <row r="6" spans="1:8" ht="15" x14ac:dyDescent="0.25">
      <c r="A6" s="20" t="s">
        <v>0</v>
      </c>
      <c r="B6" s="20" t="s">
        <v>2</v>
      </c>
      <c r="C6" s="20"/>
      <c r="D6" s="32" t="s">
        <v>2</v>
      </c>
      <c r="E6" s="32"/>
      <c r="F6" s="32"/>
      <c r="G6" s="20" t="s">
        <v>7</v>
      </c>
    </row>
    <row r="7" spans="1:8" ht="15" x14ac:dyDescent="0.25">
      <c r="A7" s="21" t="s">
        <v>1</v>
      </c>
      <c r="B7" s="21" t="s">
        <v>9</v>
      </c>
      <c r="C7" s="21" t="s">
        <v>3</v>
      </c>
      <c r="D7" s="34" t="s">
        <v>5</v>
      </c>
      <c r="E7" s="34" t="s">
        <v>6</v>
      </c>
      <c r="F7" s="35" t="s">
        <v>13</v>
      </c>
      <c r="G7" s="21" t="s">
        <v>10</v>
      </c>
    </row>
    <row r="8" spans="1:8" ht="15" hidden="1" x14ac:dyDescent="0.25">
      <c r="A8" s="53"/>
      <c r="B8" s="53"/>
      <c r="C8" s="53"/>
      <c r="D8" s="54"/>
      <c r="E8" s="54"/>
      <c r="F8" s="55"/>
      <c r="G8" s="53"/>
    </row>
    <row r="9" spans="1:8" ht="15" hidden="1" x14ac:dyDescent="0.25">
      <c r="A9" s="19"/>
      <c r="B9" s="36"/>
      <c r="C9" s="56"/>
      <c r="D9" s="56"/>
      <c r="E9" s="56"/>
      <c r="F9" s="56"/>
      <c r="G9" s="56"/>
    </row>
    <row r="10" spans="1:8" ht="12.75" hidden="1" customHeight="1" x14ac:dyDescent="0.25">
      <c r="A10" s="19"/>
      <c r="B10" s="36"/>
      <c r="C10" s="23"/>
      <c r="D10" s="23"/>
      <c r="E10" s="23"/>
      <c r="F10" s="23"/>
      <c r="G10" s="23"/>
    </row>
    <row r="11" spans="1:8" ht="15" hidden="1" x14ac:dyDescent="0.25">
      <c r="A11" s="19"/>
      <c r="B11" s="36"/>
      <c r="C11" s="23"/>
      <c r="D11" s="23"/>
      <c r="E11" s="23"/>
      <c r="F11" s="23"/>
      <c r="G11" s="23"/>
    </row>
    <row r="12" spans="1:8" ht="15" hidden="1" x14ac:dyDescent="0.25">
      <c r="A12" s="19"/>
      <c r="B12" s="57"/>
      <c r="C12" s="23"/>
      <c r="D12" s="23"/>
      <c r="E12" s="23"/>
      <c r="F12" s="23"/>
      <c r="G12" s="23"/>
    </row>
    <row r="13" spans="1:8" ht="15" hidden="1" x14ac:dyDescent="0.25">
      <c r="A13" s="19"/>
      <c r="B13" s="57"/>
      <c r="C13" s="23"/>
      <c r="D13" s="23"/>
      <c r="E13" s="23"/>
      <c r="F13" s="23"/>
      <c r="G13" s="23"/>
    </row>
    <row r="14" spans="1:8" ht="15" hidden="1" x14ac:dyDescent="0.25">
      <c r="A14" s="19"/>
      <c r="B14" s="57"/>
      <c r="C14" s="23"/>
      <c r="D14" s="23"/>
      <c r="E14" s="23"/>
      <c r="F14" s="23"/>
      <c r="G14" s="23"/>
    </row>
    <row r="15" spans="1:8" ht="15" hidden="1" x14ac:dyDescent="0.25">
      <c r="A15" s="19"/>
      <c r="B15" s="57"/>
      <c r="C15" s="23"/>
      <c r="D15" s="23"/>
      <c r="E15" s="23"/>
      <c r="F15" s="23"/>
      <c r="G15" s="23"/>
      <c r="H15" s="13"/>
    </row>
    <row r="16" spans="1:8" ht="15" hidden="1" x14ac:dyDescent="0.25">
      <c r="A16" s="19">
        <v>2019</v>
      </c>
      <c r="B16" s="57"/>
      <c r="C16" s="23"/>
      <c r="D16" s="23"/>
      <c r="E16" s="23"/>
      <c r="F16" s="23">
        <f t="shared" ref="F16:F25" si="0">SUM(D16:E16)</f>
        <v>0</v>
      </c>
      <c r="G16" s="23">
        <f t="shared" ref="G16:G25" si="1">C16+F16</f>
        <v>0</v>
      </c>
    </row>
    <row r="17" spans="1:7" ht="15" hidden="1" x14ac:dyDescent="0.25">
      <c r="A17" s="19">
        <f t="shared" ref="A17:A25" si="2">A16+1</f>
        <v>2020</v>
      </c>
      <c r="B17" s="36">
        <v>0.04</v>
      </c>
      <c r="C17" s="23"/>
      <c r="D17" s="23"/>
      <c r="E17" s="23"/>
      <c r="F17" s="23"/>
      <c r="G17" s="23"/>
    </row>
    <row r="18" spans="1:7" ht="15" hidden="1" x14ac:dyDescent="0.25">
      <c r="A18" s="19">
        <f t="shared" si="2"/>
        <v>2021</v>
      </c>
      <c r="B18" s="36">
        <v>0.04</v>
      </c>
      <c r="C18" s="56">
        <v>0</v>
      </c>
      <c r="D18" s="56">
        <v>0</v>
      </c>
      <c r="E18" s="56">
        <v>0</v>
      </c>
      <c r="F18" s="56">
        <f t="shared" si="0"/>
        <v>0</v>
      </c>
      <c r="G18" s="56">
        <f t="shared" si="1"/>
        <v>0</v>
      </c>
    </row>
    <row r="19" spans="1:7" ht="15" hidden="1" x14ac:dyDescent="0.25">
      <c r="A19" s="19">
        <f t="shared" si="2"/>
        <v>2022</v>
      </c>
      <c r="B19" s="36">
        <v>0.04</v>
      </c>
      <c r="C19" s="56">
        <v>0</v>
      </c>
      <c r="D19" s="56">
        <v>0</v>
      </c>
      <c r="E19" s="56">
        <v>0</v>
      </c>
      <c r="F19" s="56">
        <f t="shared" si="0"/>
        <v>0</v>
      </c>
      <c r="G19" s="56">
        <f t="shared" si="1"/>
        <v>0</v>
      </c>
    </row>
    <row r="20" spans="1:7" ht="15" hidden="1" x14ac:dyDescent="0.25">
      <c r="A20" s="19">
        <f t="shared" si="2"/>
        <v>2023</v>
      </c>
      <c r="B20" s="36">
        <v>0.05</v>
      </c>
      <c r="C20" s="23"/>
      <c r="D20" s="23"/>
      <c r="E20" s="23"/>
      <c r="F20" s="23">
        <f t="shared" si="0"/>
        <v>0</v>
      </c>
      <c r="G20" s="23">
        <f t="shared" si="1"/>
        <v>0</v>
      </c>
    </row>
    <row r="21" spans="1:7" ht="15" x14ac:dyDescent="0.25">
      <c r="A21" s="19">
        <f t="shared" si="2"/>
        <v>2024</v>
      </c>
      <c r="B21" s="36">
        <v>0.05</v>
      </c>
      <c r="C21" s="23">
        <v>4520000</v>
      </c>
      <c r="D21" s="23">
        <v>997625</v>
      </c>
      <c r="E21" s="23">
        <v>884625</v>
      </c>
      <c r="F21" s="23">
        <f t="shared" si="0"/>
        <v>1882250</v>
      </c>
      <c r="G21" s="23">
        <f t="shared" si="1"/>
        <v>6402250</v>
      </c>
    </row>
    <row r="22" spans="1:7" ht="15" x14ac:dyDescent="0.25">
      <c r="A22" s="19">
        <f t="shared" si="2"/>
        <v>2025</v>
      </c>
      <c r="B22" s="36">
        <v>0.05</v>
      </c>
      <c r="C22" s="23">
        <v>4660000</v>
      </c>
      <c r="D22" s="23">
        <v>884625</v>
      </c>
      <c r="E22" s="23">
        <v>768125</v>
      </c>
      <c r="F22" s="23">
        <f t="shared" si="0"/>
        <v>1652750</v>
      </c>
      <c r="G22" s="23">
        <f t="shared" si="1"/>
        <v>6312750</v>
      </c>
    </row>
    <row r="23" spans="1:7" ht="15" x14ac:dyDescent="0.25">
      <c r="A23" s="19">
        <f t="shared" si="2"/>
        <v>2026</v>
      </c>
      <c r="B23" s="36">
        <v>0.05</v>
      </c>
      <c r="C23" s="23">
        <v>4810000</v>
      </c>
      <c r="D23" s="23">
        <v>768125</v>
      </c>
      <c r="E23" s="23">
        <v>647875</v>
      </c>
      <c r="F23" s="23">
        <f t="shared" si="0"/>
        <v>1416000</v>
      </c>
      <c r="G23" s="23">
        <f t="shared" si="1"/>
        <v>6226000</v>
      </c>
    </row>
    <row r="24" spans="1:7" ht="15" x14ac:dyDescent="0.25">
      <c r="A24" s="19">
        <f t="shared" si="2"/>
        <v>2027</v>
      </c>
      <c r="B24" s="36">
        <v>0.05</v>
      </c>
      <c r="C24" s="23">
        <v>12630000</v>
      </c>
      <c r="D24" s="23">
        <v>647875</v>
      </c>
      <c r="E24" s="23">
        <v>332125</v>
      </c>
      <c r="F24" s="23">
        <f t="shared" si="0"/>
        <v>980000</v>
      </c>
      <c r="G24" s="23">
        <f t="shared" si="1"/>
        <v>13610000</v>
      </c>
    </row>
    <row r="25" spans="1:7" ht="15" x14ac:dyDescent="0.25">
      <c r="A25" s="19">
        <f t="shared" si="2"/>
        <v>2028</v>
      </c>
      <c r="B25" s="36">
        <v>0.05</v>
      </c>
      <c r="C25" s="23">
        <v>13285000</v>
      </c>
      <c r="D25" s="23">
        <v>332125</v>
      </c>
      <c r="E25" s="23">
        <v>0</v>
      </c>
      <c r="F25" s="23">
        <f t="shared" si="0"/>
        <v>332125</v>
      </c>
      <c r="G25" s="23">
        <f t="shared" si="1"/>
        <v>13617125</v>
      </c>
    </row>
    <row r="26" spans="1:7" ht="15" hidden="1" x14ac:dyDescent="0.25">
      <c r="A26" s="19"/>
      <c r="B26" s="36"/>
      <c r="C26" s="23"/>
      <c r="D26" s="23"/>
      <c r="E26" s="23"/>
      <c r="F26" s="23"/>
      <c r="G26" s="23"/>
    </row>
    <row r="27" spans="1:7" ht="15" hidden="1" x14ac:dyDescent="0.25">
      <c r="A27" s="19"/>
      <c r="B27" s="36"/>
      <c r="C27" s="23"/>
      <c r="D27" s="23"/>
      <c r="E27" s="23"/>
      <c r="F27" s="23"/>
      <c r="G27" s="23"/>
    </row>
    <row r="28" spans="1:7" ht="15" hidden="1" x14ac:dyDescent="0.25">
      <c r="A28" s="19"/>
      <c r="B28" s="36"/>
      <c r="C28" s="23"/>
      <c r="D28" s="23"/>
      <c r="E28" s="23"/>
      <c r="F28" s="23"/>
      <c r="G28" s="23"/>
    </row>
    <row r="29" spans="1:7" ht="15" hidden="1" x14ac:dyDescent="0.25">
      <c r="A29" s="19"/>
      <c r="B29" s="36"/>
      <c r="C29" s="23"/>
      <c r="D29" s="23"/>
      <c r="E29" s="23"/>
      <c r="F29" s="23"/>
      <c r="G29" s="23"/>
    </row>
    <row r="30" spans="1:7" ht="15" hidden="1" x14ac:dyDescent="0.25">
      <c r="A30" s="19"/>
      <c r="B30" s="36"/>
      <c r="C30" s="23"/>
      <c r="D30" s="23"/>
      <c r="E30" s="23"/>
      <c r="F30" s="23"/>
      <c r="G30" s="23"/>
    </row>
    <row r="31" spans="1:7" ht="15" hidden="1" x14ac:dyDescent="0.25">
      <c r="A31" s="19"/>
      <c r="B31" s="36"/>
      <c r="C31" s="23"/>
      <c r="D31" s="23"/>
      <c r="E31" s="23"/>
      <c r="F31" s="23"/>
      <c r="G31" s="23"/>
    </row>
    <row r="32" spans="1:7" ht="15" hidden="1" x14ac:dyDescent="0.25">
      <c r="A32" s="19"/>
      <c r="B32" s="36"/>
      <c r="C32" s="23"/>
      <c r="D32" s="23"/>
      <c r="E32" s="23"/>
      <c r="F32" s="23"/>
      <c r="G32" s="23"/>
    </row>
    <row r="33" spans="1:10" ht="15" hidden="1" x14ac:dyDescent="0.25">
      <c r="A33" s="19"/>
      <c r="B33" s="36"/>
      <c r="C33" s="23"/>
      <c r="D33" s="23"/>
      <c r="E33" s="23"/>
      <c r="F33" s="23"/>
      <c r="G33" s="23"/>
    </row>
    <row r="34" spans="1:10" ht="15" hidden="1" x14ac:dyDescent="0.25">
      <c r="A34" s="19"/>
      <c r="B34" s="36"/>
      <c r="C34" s="23"/>
      <c r="D34" s="23"/>
      <c r="E34" s="23"/>
      <c r="F34" s="23"/>
      <c r="G34" s="23"/>
    </row>
    <row r="35" spans="1:10" ht="15" hidden="1" x14ac:dyDescent="0.25">
      <c r="A35" s="19"/>
      <c r="B35" s="36"/>
      <c r="C35" s="23"/>
      <c r="D35" s="23"/>
      <c r="E35" s="23"/>
      <c r="F35" s="23"/>
      <c r="G35" s="23"/>
    </row>
    <row r="36" spans="1:10" ht="15" x14ac:dyDescent="0.25">
      <c r="A36" s="23"/>
      <c r="B36" s="23"/>
      <c r="C36" s="41"/>
      <c r="D36" s="41"/>
      <c r="E36" s="41"/>
      <c r="F36" s="41"/>
      <c r="G36" s="41"/>
    </row>
    <row r="37" spans="1:10" ht="15.75" thickBot="1" x14ac:dyDescent="0.3">
      <c r="A37" s="23"/>
      <c r="B37" s="42" t="s">
        <v>8</v>
      </c>
      <c r="C37" s="43">
        <f>SUM(C8:C35)</f>
        <v>39905000</v>
      </c>
      <c r="D37" s="43">
        <f t="shared" ref="D37:G37" si="3">SUM(D8:D35)</f>
        <v>3630375</v>
      </c>
      <c r="E37" s="43">
        <f t="shared" si="3"/>
        <v>2632750</v>
      </c>
      <c r="F37" s="43">
        <f t="shared" si="3"/>
        <v>6263125</v>
      </c>
      <c r="G37" s="43">
        <f t="shared" si="3"/>
        <v>46168125</v>
      </c>
    </row>
    <row r="38" spans="1:10" ht="15.75" thickTop="1" x14ac:dyDescent="0.25">
      <c r="A38" s="19"/>
      <c r="B38" s="19"/>
      <c r="C38" s="51"/>
      <c r="D38" s="19"/>
      <c r="E38" s="51"/>
      <c r="F38" s="51"/>
      <c r="G38" s="51"/>
    </row>
    <row r="39" spans="1:10" x14ac:dyDescent="0.2">
      <c r="A39" s="14"/>
      <c r="B39" s="14"/>
      <c r="C39" s="14"/>
      <c r="D39" s="14"/>
      <c r="E39" s="44"/>
      <c r="F39" s="14"/>
      <c r="G39" s="44"/>
      <c r="H39" s="14"/>
      <c r="I39" s="14"/>
      <c r="J39" s="14"/>
    </row>
    <row r="40" spans="1:10" x14ac:dyDescent="0.2">
      <c r="A40" s="49" t="s">
        <v>48</v>
      </c>
      <c r="B40" s="14"/>
      <c r="C40" s="44"/>
      <c r="D40" s="14"/>
      <c r="E40" s="44"/>
      <c r="F40" s="14"/>
      <c r="G40" s="44"/>
      <c r="H40" s="14"/>
      <c r="I40" s="14"/>
      <c r="J40" s="14"/>
    </row>
    <row r="41" spans="1:10" s="1" customFormat="1" x14ac:dyDescent="0.2">
      <c r="A41" s="14" t="s">
        <v>34</v>
      </c>
      <c r="B41" s="14"/>
      <c r="C41" s="14"/>
      <c r="D41" s="14"/>
      <c r="E41" s="14"/>
      <c r="F41" s="14"/>
      <c r="G41" s="14"/>
      <c r="H41" s="14"/>
      <c r="I41" s="14"/>
      <c r="J41" s="14"/>
    </row>
    <row r="42" spans="1:10" s="1" customFormat="1" x14ac:dyDescent="0.2">
      <c r="A42" s="14" t="s">
        <v>35</v>
      </c>
      <c r="B42" s="14"/>
      <c r="C42" s="14"/>
      <c r="D42" s="14"/>
      <c r="E42" s="14"/>
      <c r="F42" s="14"/>
      <c r="G42" s="14"/>
      <c r="H42" s="14"/>
      <c r="I42" s="14"/>
      <c r="J42" s="14"/>
    </row>
    <row r="43" spans="1:10" s="1" customFormat="1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x14ac:dyDescent="0.2">
      <c r="A44" s="14" t="s">
        <v>37</v>
      </c>
      <c r="B44" s="14"/>
      <c r="C44" s="44"/>
      <c r="D44" s="14"/>
      <c r="E44" s="14"/>
      <c r="F44" s="44"/>
      <c r="G44" s="14"/>
      <c r="H44" s="14"/>
      <c r="I44" s="14"/>
      <c r="J44" s="14"/>
    </row>
    <row r="45" spans="1:10" x14ac:dyDescent="0.2">
      <c r="A45" s="14" t="s">
        <v>36</v>
      </c>
      <c r="B45" s="14"/>
      <c r="C45" s="44"/>
      <c r="D45" s="14"/>
      <c r="E45" s="14"/>
      <c r="F45" s="44"/>
      <c r="G45" s="14"/>
      <c r="H45" s="14"/>
      <c r="I45" s="14"/>
      <c r="J45" s="14"/>
    </row>
    <row r="46" spans="1:10" x14ac:dyDescent="0.2">
      <c r="A46" s="14"/>
      <c r="B46" s="14"/>
      <c r="C46" s="44"/>
      <c r="D46" s="14"/>
      <c r="E46" s="14"/>
      <c r="F46" s="44"/>
      <c r="G46" s="14"/>
      <c r="H46" s="14"/>
      <c r="I46" s="14"/>
      <c r="J46" s="14"/>
    </row>
    <row r="47" spans="1:10" x14ac:dyDescent="0.2">
      <c r="A47" s="14" t="s">
        <v>28</v>
      </c>
      <c r="B47" s="14"/>
      <c r="C47" s="44"/>
      <c r="D47" s="14"/>
      <c r="E47" s="14"/>
      <c r="F47" s="44"/>
      <c r="G47" s="14"/>
      <c r="H47" s="14"/>
      <c r="I47" s="14"/>
      <c r="J47" s="14"/>
    </row>
    <row r="48" spans="1:10" x14ac:dyDescent="0.2">
      <c r="A48" s="14" t="s">
        <v>33</v>
      </c>
      <c r="B48" s="14"/>
      <c r="C48" s="44"/>
      <c r="D48" s="14"/>
      <c r="E48" s="14"/>
      <c r="F48" s="44"/>
      <c r="G48" s="14"/>
      <c r="H48" s="14"/>
      <c r="I48" s="14"/>
      <c r="J48" s="14"/>
    </row>
    <row r="49" spans="1:10" x14ac:dyDescent="0.2">
      <c r="A49" s="14" t="s">
        <v>55</v>
      </c>
      <c r="B49" s="14"/>
      <c r="C49" s="44"/>
      <c r="D49" s="14"/>
      <c r="E49" s="14"/>
      <c r="F49" s="44"/>
      <c r="G49" s="14"/>
      <c r="H49" s="14"/>
      <c r="I49" s="14"/>
      <c r="J49" s="14"/>
    </row>
    <row r="50" spans="1:10" x14ac:dyDescent="0.2">
      <c r="A50" s="14"/>
      <c r="B50" s="14"/>
      <c r="C50" s="44"/>
      <c r="D50" s="14"/>
      <c r="E50" s="14"/>
      <c r="F50" s="14"/>
      <c r="G50" s="44"/>
      <c r="H50" s="14"/>
      <c r="I50" s="14"/>
      <c r="J50" s="14"/>
    </row>
    <row r="51" spans="1:10" x14ac:dyDescent="0.2">
      <c r="A51" s="14"/>
      <c r="B51" s="14"/>
      <c r="C51" s="44"/>
      <c r="D51" s="14"/>
      <c r="E51" s="14"/>
      <c r="F51" s="14"/>
      <c r="G51" s="44"/>
      <c r="H51" s="14"/>
      <c r="I51" s="14"/>
      <c r="J51" s="14"/>
    </row>
    <row r="52" spans="1:10" x14ac:dyDescent="0.2">
      <c r="A52" s="14"/>
      <c r="B52" s="14"/>
      <c r="C52" s="44"/>
      <c r="D52" s="14"/>
      <c r="E52" s="14"/>
      <c r="F52" s="14"/>
      <c r="G52" s="14"/>
      <c r="H52" s="14"/>
      <c r="I52" s="14"/>
      <c r="J52" s="14"/>
    </row>
    <row r="53" spans="1:10" x14ac:dyDescent="0.2">
      <c r="A53" s="14"/>
      <c r="B53" s="14"/>
      <c r="C53" s="44"/>
      <c r="D53" s="44"/>
      <c r="E53" s="14"/>
      <c r="F53" s="14"/>
      <c r="G53" s="14"/>
      <c r="H53" s="14"/>
      <c r="I53" s="14"/>
      <c r="J53" s="14"/>
    </row>
    <row r="54" spans="1:10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10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</row>
    <row r="57" spans="1:10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</row>
    <row r="58" spans="1:10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</row>
    <row r="59" spans="1:10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0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</row>
    <row r="61" spans="1:10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10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0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</row>
    <row r="84" spans="1:10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</row>
    <row r="86" spans="1:10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</row>
    <row r="87" spans="1:10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</row>
    <row r="88" spans="1:10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</row>
    <row r="89" spans="1:10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</row>
    <row r="90" spans="1:10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</row>
    <row r="91" spans="1:10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</row>
    <row r="92" spans="1:10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</row>
    <row r="93" spans="1:10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</row>
    <row r="94" spans="1:10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</row>
    <row r="95" spans="1:10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</row>
    <row r="96" spans="1:10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</row>
    <row r="97" spans="1:10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</row>
    <row r="98" spans="1:10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</row>
    <row r="99" spans="1:10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</row>
    <row r="100" spans="1:10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1:10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1:10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1:10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1:10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1:10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1:10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1:10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1:10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1:10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0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0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1:10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1:10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1:10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1:10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1:10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1:10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1:10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1:10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1:10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1:10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1:10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</row>
    <row r="124" spans="1:10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1:10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1:10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4"/>
    </row>
    <row r="127" spans="1:10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1:10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1:10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1:10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1:10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1:10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1:10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</row>
    <row r="134" spans="1:10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1:10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</row>
    <row r="136" spans="1:10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14"/>
    </row>
    <row r="137" spans="1:10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1:10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1:10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1:10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14"/>
    </row>
    <row r="141" spans="1:10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</row>
    <row r="142" spans="1:10" x14ac:dyDescent="0.2">
      <c r="A142" s="14"/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1:10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1:10" x14ac:dyDescent="0.2">
      <c r="A144" s="14"/>
      <c r="B144" s="14"/>
      <c r="C144" s="14"/>
      <c r="D144" s="14"/>
      <c r="E144" s="14"/>
      <c r="F144" s="14"/>
      <c r="G144" s="14"/>
      <c r="H144" s="14"/>
      <c r="I144" s="14"/>
      <c r="J144" s="14"/>
    </row>
    <row r="145" spans="1:10" x14ac:dyDescent="0.2">
      <c r="A145" s="14"/>
      <c r="B145" s="14"/>
      <c r="C145" s="14"/>
      <c r="D145" s="14"/>
      <c r="E145" s="14"/>
      <c r="F145" s="14"/>
      <c r="G145" s="14"/>
      <c r="H145" s="14"/>
      <c r="I145" s="14"/>
      <c r="J145" s="14"/>
    </row>
    <row r="146" spans="1:10" x14ac:dyDescent="0.2">
      <c r="A146" s="14"/>
      <c r="B146" s="14"/>
      <c r="C146" s="14"/>
      <c r="D146" s="14"/>
      <c r="E146" s="14"/>
      <c r="F146" s="14"/>
      <c r="G146" s="14"/>
      <c r="H146" s="14"/>
      <c r="I146" s="14"/>
      <c r="J146" s="14"/>
    </row>
    <row r="147" spans="1:10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14"/>
    </row>
    <row r="148" spans="1:10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1:10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1:10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</row>
    <row r="151" spans="1:10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</row>
    <row r="152" spans="1:10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</row>
    <row r="153" spans="1:10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14"/>
    </row>
    <row r="154" spans="1:10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14"/>
    </row>
    <row r="155" spans="1:10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14"/>
    </row>
    <row r="156" spans="1:10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14"/>
    </row>
    <row r="157" spans="1:10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</row>
    <row r="158" spans="1:10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</row>
    <row r="159" spans="1:10" x14ac:dyDescent="0.2">
      <c r="A159" s="14"/>
      <c r="B159" s="14"/>
      <c r="C159" s="14"/>
      <c r="D159" s="14"/>
      <c r="E159" s="14"/>
      <c r="F159" s="14"/>
      <c r="G159" s="14"/>
      <c r="H159" s="14"/>
      <c r="I159" s="14"/>
      <c r="J159" s="14"/>
    </row>
    <row r="160" spans="1:10" x14ac:dyDescent="0.2">
      <c r="A160" s="14"/>
      <c r="B160" s="14"/>
      <c r="C160" s="14"/>
      <c r="D160" s="14"/>
      <c r="E160" s="14"/>
      <c r="F160" s="14"/>
      <c r="G160" s="14"/>
      <c r="H160" s="14"/>
      <c r="I160" s="14"/>
      <c r="J160" s="14"/>
    </row>
    <row r="161" spans="1:10" x14ac:dyDescent="0.2">
      <c r="A161" s="14"/>
      <c r="B161" s="14"/>
      <c r="C161" s="14"/>
      <c r="D161" s="14"/>
      <c r="E161" s="14"/>
      <c r="F161" s="14"/>
      <c r="G161" s="14"/>
      <c r="H161" s="14"/>
      <c r="I161" s="14"/>
      <c r="J161" s="14"/>
    </row>
    <row r="162" spans="1:10" x14ac:dyDescent="0.2">
      <c r="A162" s="14"/>
      <c r="B162" s="14"/>
      <c r="C162" s="14"/>
      <c r="D162" s="14"/>
      <c r="E162" s="14"/>
      <c r="F162" s="14"/>
      <c r="G162" s="14"/>
      <c r="H162" s="14"/>
      <c r="I162" s="14"/>
      <c r="J162" s="14"/>
    </row>
    <row r="163" spans="1:10" x14ac:dyDescent="0.2">
      <c r="A163" s="14"/>
      <c r="B163" s="14"/>
      <c r="C163" s="14"/>
      <c r="D163" s="14"/>
      <c r="E163" s="14"/>
      <c r="F163" s="14"/>
      <c r="G163" s="14"/>
      <c r="H163" s="14"/>
      <c r="I163" s="14"/>
      <c r="J163" s="14"/>
    </row>
    <row r="164" spans="1:10" x14ac:dyDescent="0.2">
      <c r="A164" s="14"/>
      <c r="B164" s="14"/>
      <c r="C164" s="14"/>
      <c r="D164" s="14"/>
      <c r="E164" s="14"/>
      <c r="F164" s="14"/>
      <c r="G164" s="14"/>
      <c r="H164" s="14"/>
      <c r="I164" s="14"/>
      <c r="J164" s="14"/>
    </row>
    <row r="165" spans="1:10" x14ac:dyDescent="0.2">
      <c r="A165" s="14"/>
      <c r="B165" s="14"/>
      <c r="C165" s="14"/>
      <c r="D165" s="14"/>
      <c r="E165" s="14"/>
      <c r="F165" s="14"/>
      <c r="G165" s="14"/>
      <c r="H165" s="14"/>
      <c r="I165" s="14"/>
      <c r="J165" s="14"/>
    </row>
    <row r="166" spans="1:10" x14ac:dyDescent="0.2">
      <c r="A166" s="14"/>
      <c r="B166" s="14"/>
      <c r="C166" s="14"/>
      <c r="D166" s="14"/>
      <c r="E166" s="14"/>
      <c r="F166" s="14"/>
      <c r="G166" s="14"/>
      <c r="H166" s="14"/>
      <c r="I166" s="14"/>
      <c r="J166" s="14"/>
    </row>
    <row r="167" spans="1:10" x14ac:dyDescent="0.2">
      <c r="A167" s="14"/>
      <c r="B167" s="14"/>
      <c r="C167" s="14"/>
      <c r="D167" s="14"/>
      <c r="E167" s="14"/>
      <c r="F167" s="14"/>
      <c r="G167" s="14"/>
      <c r="H167" s="14"/>
      <c r="I167" s="14"/>
      <c r="J167" s="14"/>
    </row>
  </sheetData>
  <pageMargins left="0.7" right="0.7" top="0.75" bottom="0.75" header="0.3" footer="0.3"/>
  <pageSetup orientation="portrait" r:id="rId1"/>
  <headerFooter>
    <oddFooter>&amp;L&amp;Z&amp;F
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62"/>
  <sheetViews>
    <sheetView workbookViewId="0">
      <selection activeCell="A12" sqref="A12:XFD12"/>
    </sheetView>
  </sheetViews>
  <sheetFormatPr defaultRowHeight="15" x14ac:dyDescent="0.25"/>
  <cols>
    <col min="1" max="1" width="7.7109375" customWidth="1"/>
    <col min="2" max="2" width="9" bestFit="1" customWidth="1"/>
    <col min="3" max="6" width="15.28515625" bestFit="1" customWidth="1"/>
    <col min="7" max="7" width="16.28515625" bestFit="1" customWidth="1"/>
    <col min="9" max="9" width="12.85546875" style="23" hidden="1" customWidth="1"/>
    <col min="10" max="10" width="12.85546875" bestFit="1" customWidth="1"/>
    <col min="11" max="11" width="10.28515625" bestFit="1" customWidth="1"/>
  </cols>
  <sheetData>
    <row r="1" spans="1:11" x14ac:dyDescent="0.25">
      <c r="A1" s="28" t="s">
        <v>39</v>
      </c>
      <c r="B1" s="28"/>
      <c r="C1" s="28"/>
      <c r="D1" s="28"/>
      <c r="E1" s="28"/>
      <c r="F1" s="28"/>
      <c r="G1" s="28"/>
    </row>
    <row r="2" spans="1:11" x14ac:dyDescent="0.25">
      <c r="A2" s="28" t="s">
        <v>57</v>
      </c>
      <c r="B2" s="28"/>
      <c r="C2" s="28"/>
      <c r="D2" s="28"/>
      <c r="E2" s="28"/>
      <c r="F2" s="28"/>
      <c r="G2" s="28"/>
    </row>
    <row r="3" spans="1:11" x14ac:dyDescent="0.25">
      <c r="A3" s="28" t="s">
        <v>4</v>
      </c>
      <c r="B3" s="28"/>
      <c r="C3" s="28"/>
      <c r="D3" s="28"/>
      <c r="E3" s="28"/>
      <c r="F3" s="28"/>
      <c r="G3" s="28"/>
    </row>
    <row r="4" spans="1:11" x14ac:dyDescent="0.25">
      <c r="A4" s="28" t="str">
        <f>Summary!A3</f>
        <v>As of September 30, 2023</v>
      </c>
      <c r="B4" s="28"/>
      <c r="C4" s="28"/>
      <c r="D4" s="28"/>
      <c r="E4" s="28"/>
      <c r="F4" s="28"/>
      <c r="G4" s="28"/>
    </row>
    <row r="5" spans="1:11" x14ac:dyDescent="0.25">
      <c r="A5" s="19"/>
      <c r="B5" s="19"/>
      <c r="C5" s="19"/>
      <c r="D5" s="19"/>
      <c r="E5" s="19"/>
      <c r="F5" s="19"/>
      <c r="G5" s="19"/>
    </row>
    <row r="6" spans="1:11" x14ac:dyDescent="0.25">
      <c r="A6" s="20" t="s">
        <v>0</v>
      </c>
      <c r="B6" s="20" t="s">
        <v>2</v>
      </c>
      <c r="C6" s="20"/>
      <c r="D6" s="32" t="s">
        <v>2</v>
      </c>
      <c r="E6" s="32"/>
      <c r="F6" s="32"/>
      <c r="G6" s="20" t="s">
        <v>7</v>
      </c>
    </row>
    <row r="7" spans="1:11" x14ac:dyDescent="0.25">
      <c r="A7" s="21" t="s">
        <v>1</v>
      </c>
      <c r="B7" s="21" t="s">
        <v>9</v>
      </c>
      <c r="C7" s="21" t="s">
        <v>3</v>
      </c>
      <c r="D7" s="34" t="s">
        <v>5</v>
      </c>
      <c r="E7" s="34" t="s">
        <v>6</v>
      </c>
      <c r="F7" s="35" t="s">
        <v>13</v>
      </c>
      <c r="G7" s="21" t="s">
        <v>10</v>
      </c>
      <c r="I7" s="23" t="s">
        <v>81</v>
      </c>
      <c r="J7" s="53"/>
    </row>
    <row r="8" spans="1:11" hidden="1" x14ac:dyDescent="0.25">
      <c r="A8" s="19">
        <v>2019</v>
      </c>
      <c r="B8" s="57"/>
      <c r="C8" s="23"/>
      <c r="D8" s="23"/>
      <c r="E8" s="23"/>
      <c r="F8" s="23">
        <f t="shared" ref="F8:F17" si="0">SUM(D8:E8)</f>
        <v>0</v>
      </c>
      <c r="G8" s="23">
        <f t="shared" ref="G8:G17" si="1">C8+F8</f>
        <v>0</v>
      </c>
      <c r="I8" s="23">
        <f>B8*C8*0.5</f>
        <v>0</v>
      </c>
      <c r="J8" s="62"/>
      <c r="K8" s="61"/>
    </row>
    <row r="9" spans="1:11" hidden="1" x14ac:dyDescent="0.25">
      <c r="A9" s="19">
        <f t="shared" ref="A9:A17" si="2">A8+1</f>
        <v>2020</v>
      </c>
      <c r="B9" s="36">
        <v>0.04</v>
      </c>
      <c r="C9" s="23"/>
      <c r="D9" s="23"/>
      <c r="E9" s="23"/>
      <c r="F9" s="23"/>
      <c r="G9" s="23"/>
      <c r="I9" s="23">
        <f t="shared" ref="I9:I27" si="3">B9*C9*0.5</f>
        <v>0</v>
      </c>
    </row>
    <row r="10" spans="1:11" hidden="1" x14ac:dyDescent="0.25">
      <c r="A10" s="19">
        <f t="shared" si="2"/>
        <v>2021</v>
      </c>
      <c r="B10" s="36">
        <v>0.04</v>
      </c>
      <c r="C10" s="56">
        <v>0</v>
      </c>
      <c r="D10" s="56">
        <v>0</v>
      </c>
      <c r="E10" s="56">
        <v>0</v>
      </c>
      <c r="F10" s="56">
        <f t="shared" si="0"/>
        <v>0</v>
      </c>
      <c r="G10" s="56">
        <f t="shared" si="1"/>
        <v>0</v>
      </c>
      <c r="I10" s="23">
        <f t="shared" si="3"/>
        <v>0</v>
      </c>
    </row>
    <row r="11" spans="1:11" hidden="1" x14ac:dyDescent="0.25">
      <c r="A11" s="19">
        <f t="shared" si="2"/>
        <v>2022</v>
      </c>
      <c r="B11" s="36">
        <v>0.04</v>
      </c>
      <c r="C11" s="56">
        <v>0</v>
      </c>
      <c r="D11" s="56">
        <v>0</v>
      </c>
      <c r="E11" s="56">
        <v>0</v>
      </c>
      <c r="F11" s="56">
        <f t="shared" si="0"/>
        <v>0</v>
      </c>
      <c r="G11" s="56">
        <f t="shared" si="1"/>
        <v>0</v>
      </c>
      <c r="I11" s="23">
        <f t="shared" si="3"/>
        <v>0</v>
      </c>
    </row>
    <row r="12" spans="1:11" hidden="1" x14ac:dyDescent="0.25">
      <c r="A12" s="19">
        <f t="shared" si="2"/>
        <v>2023</v>
      </c>
      <c r="B12" s="36">
        <v>0.04</v>
      </c>
      <c r="C12" s="23"/>
      <c r="D12" s="23"/>
      <c r="E12" s="23"/>
      <c r="F12" s="23">
        <f t="shared" si="0"/>
        <v>0</v>
      </c>
      <c r="G12" s="23">
        <f t="shared" si="1"/>
        <v>0</v>
      </c>
      <c r="I12" s="23">
        <f t="shared" si="3"/>
        <v>0</v>
      </c>
    </row>
    <row r="13" spans="1:11" x14ac:dyDescent="0.25">
      <c r="A13" s="19">
        <f t="shared" si="2"/>
        <v>2024</v>
      </c>
      <c r="B13" s="36">
        <v>0.04</v>
      </c>
      <c r="C13" s="23">
        <v>4520000</v>
      </c>
      <c r="D13" s="23">
        <v>1206725</v>
      </c>
      <c r="E13" s="23">
        <v>1116325</v>
      </c>
      <c r="F13" s="23">
        <f t="shared" si="0"/>
        <v>2323050</v>
      </c>
      <c r="G13" s="23">
        <f t="shared" si="1"/>
        <v>6843050</v>
      </c>
      <c r="I13" s="23">
        <f t="shared" si="3"/>
        <v>90400</v>
      </c>
    </row>
    <row r="14" spans="1:11" x14ac:dyDescent="0.25">
      <c r="A14" s="19">
        <f t="shared" si="2"/>
        <v>2025</v>
      </c>
      <c r="B14" s="36">
        <v>0.04</v>
      </c>
      <c r="C14" s="23">
        <v>4800000</v>
      </c>
      <c r="D14" s="23">
        <v>1116325</v>
      </c>
      <c r="E14" s="23">
        <v>1020325</v>
      </c>
      <c r="F14" s="23">
        <f t="shared" si="0"/>
        <v>2136650</v>
      </c>
      <c r="G14" s="23">
        <f t="shared" si="1"/>
        <v>6936650</v>
      </c>
      <c r="I14" s="23">
        <f t="shared" si="3"/>
        <v>96000</v>
      </c>
    </row>
    <row r="15" spans="1:11" x14ac:dyDescent="0.25">
      <c r="A15" s="19">
        <f t="shared" si="2"/>
        <v>2026</v>
      </c>
      <c r="B15" s="36">
        <v>0.04</v>
      </c>
      <c r="C15" s="23">
        <v>5095000</v>
      </c>
      <c r="D15" s="23">
        <v>1020325</v>
      </c>
      <c r="E15" s="23">
        <v>918425</v>
      </c>
      <c r="F15" s="23">
        <f t="shared" si="0"/>
        <v>1938750</v>
      </c>
      <c r="G15" s="23">
        <f t="shared" si="1"/>
        <v>7033750</v>
      </c>
      <c r="I15" s="23">
        <f t="shared" si="3"/>
        <v>101900</v>
      </c>
    </row>
    <row r="16" spans="1:11" x14ac:dyDescent="0.25">
      <c r="A16" s="19">
        <f t="shared" si="2"/>
        <v>2027</v>
      </c>
      <c r="B16" s="36">
        <v>0.04</v>
      </c>
      <c r="C16" s="23">
        <v>5410000</v>
      </c>
      <c r="D16" s="23">
        <v>918425</v>
      </c>
      <c r="E16" s="23">
        <v>810225</v>
      </c>
      <c r="F16" s="23">
        <f t="shared" si="0"/>
        <v>1728650</v>
      </c>
      <c r="G16" s="23">
        <f t="shared" si="1"/>
        <v>7138650</v>
      </c>
      <c r="I16" s="23">
        <f t="shared" si="3"/>
        <v>108200</v>
      </c>
    </row>
    <row r="17" spans="1:11" x14ac:dyDescent="0.25">
      <c r="A17" s="19">
        <f t="shared" si="2"/>
        <v>2028</v>
      </c>
      <c r="B17" s="36">
        <v>0.04</v>
      </c>
      <c r="C17" s="23">
        <v>5740000</v>
      </c>
      <c r="D17" s="23">
        <v>810225</v>
      </c>
      <c r="E17" s="23">
        <v>695425</v>
      </c>
      <c r="F17" s="23">
        <f t="shared" si="0"/>
        <v>1505650</v>
      </c>
      <c r="G17" s="23">
        <f t="shared" si="1"/>
        <v>7245650</v>
      </c>
      <c r="I17" s="23">
        <f t="shared" si="3"/>
        <v>114800</v>
      </c>
    </row>
    <row r="18" spans="1:11" x14ac:dyDescent="0.25">
      <c r="A18" s="19">
        <v>2029</v>
      </c>
      <c r="B18" s="36">
        <v>0.04</v>
      </c>
      <c r="C18" s="23">
        <v>6100000</v>
      </c>
      <c r="D18" s="23">
        <v>695425</v>
      </c>
      <c r="E18" s="23">
        <v>573425</v>
      </c>
      <c r="F18" s="23">
        <f t="shared" ref="F18:F27" si="4">SUM(D18:E18)</f>
        <v>1268850</v>
      </c>
      <c r="G18" s="23">
        <f t="shared" ref="G18:G27" si="5">C18+F18</f>
        <v>7368850</v>
      </c>
      <c r="I18" s="23">
        <f t="shared" si="3"/>
        <v>122000</v>
      </c>
    </row>
    <row r="19" spans="1:11" x14ac:dyDescent="0.25">
      <c r="A19" s="19">
        <v>2030</v>
      </c>
      <c r="B19" s="36">
        <v>0.05</v>
      </c>
      <c r="C19" s="23">
        <v>2625000</v>
      </c>
      <c r="D19" s="23">
        <v>573425</v>
      </c>
      <c r="E19" s="23">
        <v>507800</v>
      </c>
      <c r="F19" s="23">
        <f t="shared" si="4"/>
        <v>1081225</v>
      </c>
      <c r="G19" s="23">
        <f t="shared" si="5"/>
        <v>3706225</v>
      </c>
      <c r="I19" s="23">
        <f t="shared" si="3"/>
        <v>65625</v>
      </c>
    </row>
    <row r="20" spans="1:11" x14ac:dyDescent="0.25">
      <c r="A20" s="19">
        <v>2031</v>
      </c>
      <c r="B20" s="36">
        <v>0.04</v>
      </c>
      <c r="C20" s="23">
        <v>2745000</v>
      </c>
      <c r="D20" s="23">
        <v>507800</v>
      </c>
      <c r="E20" s="23">
        <v>452900</v>
      </c>
      <c r="F20" s="23">
        <f t="shared" si="4"/>
        <v>960700</v>
      </c>
      <c r="G20" s="23">
        <f t="shared" si="5"/>
        <v>3705700</v>
      </c>
      <c r="I20" s="23">
        <f t="shared" si="3"/>
        <v>54900</v>
      </c>
    </row>
    <row r="21" spans="1:11" x14ac:dyDescent="0.25">
      <c r="A21" s="19">
        <v>2032</v>
      </c>
      <c r="B21" s="36">
        <v>0.04</v>
      </c>
      <c r="C21" s="23">
        <v>2860000</v>
      </c>
      <c r="D21" s="23">
        <v>452900</v>
      </c>
      <c r="E21" s="23">
        <v>395700</v>
      </c>
      <c r="F21" s="23">
        <f t="shared" si="4"/>
        <v>848600</v>
      </c>
      <c r="G21" s="23">
        <f t="shared" si="5"/>
        <v>3708600</v>
      </c>
      <c r="I21" s="23">
        <f t="shared" si="3"/>
        <v>57200</v>
      </c>
    </row>
    <row r="22" spans="1:11" x14ac:dyDescent="0.25">
      <c r="A22" s="19">
        <v>2033</v>
      </c>
      <c r="B22" s="36">
        <v>0.04</v>
      </c>
      <c r="C22" s="23">
        <v>2975000</v>
      </c>
      <c r="D22" s="23">
        <v>395700</v>
      </c>
      <c r="E22" s="23">
        <v>336200</v>
      </c>
      <c r="F22" s="23">
        <f t="shared" si="4"/>
        <v>731900</v>
      </c>
      <c r="G22" s="23">
        <f t="shared" si="5"/>
        <v>3706900</v>
      </c>
      <c r="I22" s="23">
        <f t="shared" si="3"/>
        <v>59500</v>
      </c>
    </row>
    <row r="23" spans="1:11" x14ac:dyDescent="0.25">
      <c r="A23" s="19">
        <v>2034</v>
      </c>
      <c r="B23" s="36">
        <v>0.04</v>
      </c>
      <c r="C23" s="23">
        <v>3100000</v>
      </c>
      <c r="D23" s="23">
        <v>336200</v>
      </c>
      <c r="E23" s="23">
        <v>274200</v>
      </c>
      <c r="F23" s="23">
        <f t="shared" si="4"/>
        <v>610400</v>
      </c>
      <c r="G23" s="23">
        <f t="shared" si="5"/>
        <v>3710400</v>
      </c>
      <c r="I23" s="23">
        <f t="shared" si="3"/>
        <v>62000</v>
      </c>
    </row>
    <row r="24" spans="1:11" x14ac:dyDescent="0.25">
      <c r="A24" s="19">
        <v>2035</v>
      </c>
      <c r="B24" s="36">
        <v>0.04</v>
      </c>
      <c r="C24" s="23">
        <v>3225000</v>
      </c>
      <c r="D24" s="23">
        <v>274200</v>
      </c>
      <c r="E24" s="23">
        <v>209700</v>
      </c>
      <c r="F24" s="23">
        <f t="shared" si="4"/>
        <v>483900</v>
      </c>
      <c r="G24" s="23">
        <f t="shared" si="5"/>
        <v>3708900</v>
      </c>
      <c r="I24" s="23">
        <f t="shared" si="3"/>
        <v>64500</v>
      </c>
    </row>
    <row r="25" spans="1:11" x14ac:dyDescent="0.25">
      <c r="A25" s="19">
        <v>2036</v>
      </c>
      <c r="B25" s="36">
        <v>0.04</v>
      </c>
      <c r="C25" s="23">
        <v>3355000</v>
      </c>
      <c r="D25" s="23">
        <v>209700</v>
      </c>
      <c r="E25" s="23">
        <v>142600</v>
      </c>
      <c r="F25" s="23">
        <f t="shared" si="4"/>
        <v>352300</v>
      </c>
      <c r="G25" s="23">
        <f t="shared" si="5"/>
        <v>3707300</v>
      </c>
      <c r="I25" s="23">
        <f t="shared" si="3"/>
        <v>67100</v>
      </c>
    </row>
    <row r="26" spans="1:11" x14ac:dyDescent="0.25">
      <c r="A26" s="19">
        <v>2037</v>
      </c>
      <c r="B26" s="36">
        <v>0.04</v>
      </c>
      <c r="C26" s="23">
        <v>3495000</v>
      </c>
      <c r="D26" s="23">
        <v>142600</v>
      </c>
      <c r="E26" s="23">
        <v>72700</v>
      </c>
      <c r="F26" s="23">
        <f t="shared" si="4"/>
        <v>215300</v>
      </c>
      <c r="G26" s="23">
        <f t="shared" si="5"/>
        <v>3710300</v>
      </c>
      <c r="I26" s="23">
        <f t="shared" si="3"/>
        <v>69900</v>
      </c>
    </row>
    <row r="27" spans="1:11" x14ac:dyDescent="0.25">
      <c r="A27" s="19">
        <v>2038</v>
      </c>
      <c r="B27" s="36">
        <v>0.04</v>
      </c>
      <c r="C27" s="23">
        <v>3635000</v>
      </c>
      <c r="D27" s="23">
        <v>72700</v>
      </c>
      <c r="E27" s="23">
        <v>0</v>
      </c>
      <c r="F27" s="23">
        <f t="shared" si="4"/>
        <v>72700</v>
      </c>
      <c r="G27" s="23">
        <f t="shared" si="5"/>
        <v>3707700</v>
      </c>
      <c r="I27" s="23">
        <f t="shared" si="3"/>
        <v>72700</v>
      </c>
    </row>
    <row r="28" spans="1:11" x14ac:dyDescent="0.25">
      <c r="A28" s="23"/>
      <c r="B28" s="23"/>
      <c r="C28" s="41"/>
      <c r="D28" s="41"/>
      <c r="E28" s="41"/>
      <c r="F28" s="41"/>
      <c r="G28" s="41"/>
      <c r="J28" s="61"/>
    </row>
    <row r="29" spans="1:11" ht="15.75" thickBot="1" x14ac:dyDescent="0.3">
      <c r="A29" s="23"/>
      <c r="B29" s="42" t="s">
        <v>8</v>
      </c>
      <c r="C29" s="43">
        <f>SUM(C8:C27)</f>
        <v>59680000</v>
      </c>
      <c r="D29" s="43">
        <f>SUM(D8:D27)</f>
        <v>8732675</v>
      </c>
      <c r="E29" s="43">
        <f>SUM(E8:E27)</f>
        <v>7525950</v>
      </c>
      <c r="F29" s="43">
        <f>SUM(F8:F27)</f>
        <v>16258625</v>
      </c>
      <c r="G29" s="43">
        <f>SUM(G8:G27)</f>
        <v>75938625</v>
      </c>
      <c r="I29" s="23">
        <f>SUM(I8:I27)</f>
        <v>1206725</v>
      </c>
    </row>
    <row r="30" spans="1:11" ht="15.75" thickTop="1" x14ac:dyDescent="0.25">
      <c r="A30" s="19"/>
      <c r="B30" s="19"/>
      <c r="C30" s="51"/>
      <c r="D30" s="19"/>
      <c r="E30" s="51"/>
      <c r="F30" s="51"/>
      <c r="G30" s="51"/>
    </row>
    <row r="31" spans="1:11" x14ac:dyDescent="0.25">
      <c r="A31" s="14"/>
      <c r="B31" s="14"/>
      <c r="C31" s="14"/>
      <c r="D31" s="14"/>
      <c r="E31" s="44"/>
      <c r="F31" s="14"/>
      <c r="G31" s="44"/>
      <c r="H31" s="14"/>
      <c r="J31" s="14"/>
      <c r="K31" s="14"/>
    </row>
    <row r="32" spans="1:11" x14ac:dyDescent="0.25">
      <c r="A32" s="49" t="s">
        <v>48</v>
      </c>
      <c r="B32" s="14"/>
      <c r="C32" s="44"/>
      <c r="D32" s="14"/>
      <c r="E32" s="44"/>
      <c r="F32" s="14"/>
      <c r="G32" s="44"/>
      <c r="H32" s="14"/>
      <c r="J32" s="14"/>
      <c r="K32" s="14"/>
    </row>
    <row r="33" spans="1:11" s="1" customFormat="1" x14ac:dyDescent="0.25">
      <c r="A33" s="14" t="s">
        <v>58</v>
      </c>
      <c r="B33" s="14"/>
      <c r="C33" s="14"/>
      <c r="D33" s="14"/>
      <c r="E33" s="14"/>
      <c r="F33" s="14"/>
      <c r="G33" s="14"/>
      <c r="H33" s="14"/>
      <c r="I33" s="23"/>
      <c r="J33" s="14"/>
      <c r="K33" s="14"/>
    </row>
    <row r="34" spans="1:11" s="1" customFormat="1" x14ac:dyDescent="0.25">
      <c r="A34" s="14" t="s">
        <v>59</v>
      </c>
      <c r="B34" s="14"/>
      <c r="C34" s="14"/>
      <c r="D34" s="14"/>
      <c r="E34" s="14"/>
      <c r="F34" s="14"/>
      <c r="G34" s="14"/>
      <c r="H34" s="14"/>
      <c r="I34" s="23"/>
      <c r="J34" s="14"/>
      <c r="K34" s="14"/>
    </row>
    <row r="35" spans="1:11" s="1" customFormat="1" x14ac:dyDescent="0.25">
      <c r="A35" s="14" t="s">
        <v>60</v>
      </c>
      <c r="B35" s="14"/>
      <c r="C35" s="14"/>
      <c r="D35" s="14"/>
      <c r="E35" s="14"/>
      <c r="F35" s="14"/>
      <c r="G35" s="14"/>
      <c r="H35" s="14"/>
      <c r="I35" s="23"/>
      <c r="J35" s="14"/>
      <c r="K35" s="14"/>
    </row>
    <row r="36" spans="1:11" s="1" customFormat="1" x14ac:dyDescent="0.25">
      <c r="A36" s="14"/>
      <c r="B36" s="14"/>
      <c r="C36" s="14"/>
      <c r="D36" s="14"/>
      <c r="E36" s="14"/>
      <c r="F36" s="14"/>
      <c r="G36" s="14"/>
      <c r="H36" s="14"/>
      <c r="I36" s="23"/>
      <c r="J36" s="14"/>
      <c r="K36" s="14"/>
    </row>
    <row r="37" spans="1:11" x14ac:dyDescent="0.25">
      <c r="A37" s="14" t="s">
        <v>61</v>
      </c>
      <c r="B37" s="14"/>
      <c r="C37" s="44"/>
      <c r="D37" s="14"/>
      <c r="E37" s="14"/>
      <c r="F37" s="44"/>
      <c r="G37" s="14"/>
      <c r="H37" s="14"/>
      <c r="J37" s="14"/>
      <c r="K37" s="14"/>
    </row>
    <row r="38" spans="1:11" x14ac:dyDescent="0.25">
      <c r="A38" s="14" t="s">
        <v>62</v>
      </c>
      <c r="B38" s="14"/>
      <c r="C38" s="44"/>
      <c r="D38" s="14"/>
      <c r="E38" s="14"/>
      <c r="F38" s="44"/>
      <c r="G38" s="14"/>
      <c r="H38" s="14"/>
      <c r="J38" s="14"/>
      <c r="K38" s="14"/>
    </row>
    <row r="39" spans="1:11" x14ac:dyDescent="0.25">
      <c r="A39" s="14"/>
      <c r="B39" s="14"/>
      <c r="C39" s="44"/>
      <c r="D39" s="14"/>
      <c r="E39" s="14"/>
      <c r="F39" s="44"/>
      <c r="G39" s="14"/>
      <c r="H39" s="14"/>
      <c r="J39" s="14"/>
      <c r="K39" s="14"/>
    </row>
    <row r="40" spans="1:11" x14ac:dyDescent="0.25">
      <c r="A40" s="14" t="s">
        <v>63</v>
      </c>
      <c r="B40" s="14"/>
      <c r="C40" s="44"/>
      <c r="D40" s="14"/>
      <c r="E40" s="14"/>
      <c r="F40" s="44"/>
      <c r="G40" s="14"/>
      <c r="H40" s="14"/>
      <c r="J40" s="14"/>
      <c r="K40" s="14"/>
    </row>
    <row r="41" spans="1:11" x14ac:dyDescent="0.25">
      <c r="A41" s="14" t="s">
        <v>64</v>
      </c>
      <c r="B41" s="14"/>
      <c r="C41" s="44"/>
      <c r="D41" s="14"/>
      <c r="E41" s="14"/>
      <c r="F41" s="44"/>
      <c r="G41" s="14"/>
      <c r="H41" s="14"/>
      <c r="J41" s="14"/>
      <c r="K41" s="14"/>
    </row>
    <row r="42" spans="1:11" x14ac:dyDescent="0.25">
      <c r="A42" s="14" t="s">
        <v>65</v>
      </c>
      <c r="B42" s="14"/>
      <c r="C42" s="44"/>
      <c r="D42" s="14"/>
      <c r="E42" s="14"/>
      <c r="F42" s="44"/>
      <c r="G42" s="14"/>
      <c r="H42" s="14"/>
      <c r="J42" s="14"/>
      <c r="K42" s="14"/>
    </row>
    <row r="43" spans="1:11" x14ac:dyDescent="0.25">
      <c r="A43" s="14" t="s">
        <v>66</v>
      </c>
      <c r="B43" s="14"/>
      <c r="C43" s="44"/>
      <c r="D43" s="14"/>
      <c r="E43" s="14"/>
      <c r="F43" s="44"/>
      <c r="G43" s="14"/>
      <c r="H43" s="14"/>
      <c r="J43" s="14"/>
      <c r="K43" s="14"/>
    </row>
    <row r="44" spans="1:11" x14ac:dyDescent="0.25">
      <c r="A44" s="14" t="s">
        <v>67</v>
      </c>
      <c r="B44" s="14"/>
      <c r="C44" s="44"/>
      <c r="D44" s="14"/>
      <c r="E44" s="14"/>
      <c r="F44" s="14"/>
      <c r="G44" s="44"/>
      <c r="H44" s="14"/>
      <c r="J44" s="14"/>
      <c r="K44" s="14"/>
    </row>
    <row r="45" spans="1:11" x14ac:dyDescent="0.25">
      <c r="A45" s="14"/>
      <c r="B45" s="14"/>
      <c r="C45" s="44"/>
      <c r="D45" s="14"/>
      <c r="E45" s="14"/>
      <c r="F45" s="14"/>
      <c r="G45" s="44"/>
      <c r="H45" s="14"/>
      <c r="J45" s="14"/>
      <c r="K45" s="14"/>
    </row>
    <row r="46" spans="1:11" x14ac:dyDescent="0.25">
      <c r="A46" s="14" t="s">
        <v>68</v>
      </c>
      <c r="B46" s="14"/>
      <c r="C46" s="44"/>
      <c r="D46" s="14"/>
      <c r="E46" s="14"/>
      <c r="F46" s="14"/>
      <c r="G46" s="44"/>
      <c r="H46" s="14"/>
      <c r="J46" s="14"/>
      <c r="K46" s="14"/>
    </row>
    <row r="47" spans="1:11" x14ac:dyDescent="0.25">
      <c r="A47" s="14"/>
      <c r="B47" s="14"/>
      <c r="C47" s="44"/>
      <c r="D47" s="14"/>
      <c r="E47" s="14"/>
      <c r="F47" s="14"/>
      <c r="G47" s="14"/>
      <c r="H47" s="14"/>
      <c r="J47" s="14"/>
      <c r="K47" s="14"/>
    </row>
    <row r="48" spans="1:11" x14ac:dyDescent="0.25">
      <c r="A48" s="14" t="s">
        <v>79</v>
      </c>
      <c r="B48" s="14"/>
      <c r="C48" s="44"/>
      <c r="D48" s="44"/>
      <c r="E48" s="14"/>
      <c r="F48" s="14"/>
      <c r="G48" s="14"/>
      <c r="H48" s="14"/>
      <c r="J48" s="14"/>
      <c r="K48" s="14"/>
    </row>
    <row r="49" spans="1:11" x14ac:dyDescent="0.25">
      <c r="A49" s="14"/>
      <c r="B49" s="14"/>
      <c r="C49" s="14"/>
      <c r="D49" s="14"/>
      <c r="E49" s="14"/>
      <c r="F49" s="14"/>
      <c r="G49" s="14"/>
      <c r="H49" s="14"/>
      <c r="J49" s="14"/>
      <c r="K49" s="14"/>
    </row>
    <row r="50" spans="1:11" x14ac:dyDescent="0.25">
      <c r="A50" s="14"/>
      <c r="B50" s="14"/>
      <c r="C50" s="14"/>
      <c r="D50" s="14"/>
      <c r="E50" s="14"/>
      <c r="F50" s="14"/>
      <c r="G50" s="14"/>
      <c r="H50" s="14"/>
      <c r="J50" s="14"/>
      <c r="K50" s="14"/>
    </row>
    <row r="51" spans="1:11" x14ac:dyDescent="0.25">
      <c r="A51" s="14"/>
      <c r="B51" s="14"/>
      <c r="C51" s="14"/>
      <c r="D51" s="14"/>
      <c r="E51" s="14"/>
      <c r="F51" s="14"/>
      <c r="G51" s="14"/>
      <c r="H51" s="14"/>
      <c r="J51" s="14"/>
      <c r="K51" s="14"/>
    </row>
    <row r="52" spans="1:11" x14ac:dyDescent="0.25">
      <c r="A52" s="14"/>
      <c r="B52" s="14"/>
      <c r="C52" s="14"/>
      <c r="D52" s="14"/>
      <c r="E52" s="14"/>
      <c r="F52" s="14"/>
      <c r="G52" s="14"/>
      <c r="H52" s="14"/>
      <c r="J52" s="14"/>
      <c r="K52" s="14"/>
    </row>
    <row r="53" spans="1:11" x14ac:dyDescent="0.25">
      <c r="A53" s="14"/>
      <c r="B53" s="14"/>
      <c r="C53" s="14"/>
      <c r="D53" s="14"/>
      <c r="E53" s="14"/>
      <c r="F53" s="14"/>
      <c r="G53" s="14"/>
      <c r="H53" s="14"/>
      <c r="J53" s="14"/>
      <c r="K53" s="14"/>
    </row>
    <row r="54" spans="1:11" x14ac:dyDescent="0.25">
      <c r="A54" s="14"/>
      <c r="B54" s="14"/>
      <c r="C54" s="14"/>
      <c r="D54" s="14"/>
      <c r="E54" s="14"/>
      <c r="F54" s="14"/>
      <c r="G54" s="14"/>
      <c r="H54" s="14"/>
      <c r="J54" s="14"/>
      <c r="K54" s="14"/>
    </row>
    <row r="55" spans="1:11" x14ac:dyDescent="0.25">
      <c r="A55" s="14"/>
      <c r="B55" s="14"/>
      <c r="C55" s="14"/>
      <c r="D55" s="14"/>
      <c r="E55" s="14"/>
      <c r="F55" s="14"/>
      <c r="G55" s="14"/>
      <c r="H55" s="14"/>
      <c r="J55" s="14"/>
      <c r="K55" s="14"/>
    </row>
    <row r="56" spans="1:11" x14ac:dyDescent="0.25">
      <c r="A56" s="14"/>
      <c r="B56" s="14"/>
      <c r="C56" s="14"/>
      <c r="D56" s="14"/>
      <c r="E56" s="14"/>
      <c r="F56" s="14"/>
      <c r="G56" s="14"/>
      <c r="H56" s="14"/>
      <c r="J56" s="14"/>
      <c r="K56" s="14"/>
    </row>
    <row r="57" spans="1:11" x14ac:dyDescent="0.25">
      <c r="A57" s="14"/>
      <c r="B57" s="14"/>
      <c r="C57" s="14"/>
      <c r="D57" s="14"/>
      <c r="E57" s="14"/>
      <c r="F57" s="14"/>
      <c r="G57" s="14"/>
      <c r="H57" s="14"/>
      <c r="J57" s="14"/>
      <c r="K57" s="14"/>
    </row>
    <row r="58" spans="1:11" x14ac:dyDescent="0.25">
      <c r="A58" s="14"/>
      <c r="B58" s="14"/>
      <c r="C58" s="14"/>
      <c r="D58" s="14"/>
      <c r="E58" s="14"/>
      <c r="F58" s="14"/>
      <c r="G58" s="14"/>
      <c r="H58" s="14"/>
      <c r="J58" s="14"/>
      <c r="K58" s="14"/>
    </row>
    <row r="59" spans="1:11" x14ac:dyDescent="0.25">
      <c r="A59" s="14"/>
      <c r="B59" s="14"/>
      <c r="C59" s="14"/>
      <c r="D59" s="14"/>
      <c r="E59" s="14"/>
      <c r="F59" s="14"/>
      <c r="G59" s="14"/>
      <c r="H59" s="14"/>
      <c r="J59" s="14"/>
      <c r="K59" s="14"/>
    </row>
    <row r="60" spans="1:11" x14ac:dyDescent="0.25">
      <c r="A60" s="14"/>
      <c r="B60" s="14"/>
      <c r="C60" s="14"/>
      <c r="D60" s="14"/>
      <c r="E60" s="14"/>
      <c r="F60" s="14"/>
      <c r="G60" s="14"/>
      <c r="H60" s="14"/>
      <c r="J60" s="14"/>
      <c r="K60" s="14"/>
    </row>
    <row r="61" spans="1:11" x14ac:dyDescent="0.25">
      <c r="A61" s="14"/>
      <c r="B61" s="14"/>
      <c r="C61" s="14"/>
      <c r="D61" s="14"/>
      <c r="E61" s="14"/>
      <c r="F61" s="14"/>
      <c r="G61" s="14"/>
      <c r="H61" s="14"/>
      <c r="J61" s="14"/>
      <c r="K61" s="14"/>
    </row>
    <row r="62" spans="1:11" x14ac:dyDescent="0.25">
      <c r="A62" s="14"/>
      <c r="B62" s="14"/>
      <c r="C62" s="14"/>
      <c r="D62" s="14"/>
      <c r="E62" s="14"/>
      <c r="F62" s="14"/>
      <c r="G62" s="14"/>
      <c r="H62" s="14"/>
      <c r="J62" s="14"/>
      <c r="K62" s="14"/>
    </row>
    <row r="63" spans="1:11" x14ac:dyDescent="0.25">
      <c r="A63" s="14"/>
      <c r="B63" s="14"/>
      <c r="C63" s="14"/>
      <c r="D63" s="14"/>
      <c r="E63" s="14"/>
      <c r="F63" s="14"/>
      <c r="G63" s="14"/>
      <c r="H63" s="14"/>
      <c r="J63" s="14"/>
      <c r="K63" s="14"/>
    </row>
    <row r="64" spans="1:11" x14ac:dyDescent="0.25">
      <c r="A64" s="14"/>
      <c r="B64" s="14"/>
      <c r="C64" s="14"/>
      <c r="D64" s="14"/>
      <c r="E64" s="14"/>
      <c r="F64" s="14"/>
      <c r="G64" s="14"/>
      <c r="H64" s="14"/>
      <c r="J64" s="14"/>
      <c r="K64" s="14"/>
    </row>
    <row r="65" spans="1:11" x14ac:dyDescent="0.25">
      <c r="A65" s="14"/>
      <c r="B65" s="14"/>
      <c r="C65" s="14"/>
      <c r="D65" s="14"/>
      <c r="E65" s="14"/>
      <c r="F65" s="14"/>
      <c r="G65" s="14"/>
      <c r="H65" s="14"/>
      <c r="J65" s="14"/>
      <c r="K65" s="14"/>
    </row>
    <row r="66" spans="1:11" x14ac:dyDescent="0.25">
      <c r="A66" s="14"/>
      <c r="B66" s="14"/>
      <c r="C66" s="14"/>
      <c r="D66" s="14"/>
      <c r="E66" s="14"/>
      <c r="F66" s="14"/>
      <c r="G66" s="14"/>
      <c r="H66" s="14"/>
      <c r="J66" s="14"/>
      <c r="K66" s="14"/>
    </row>
    <row r="67" spans="1:11" x14ac:dyDescent="0.25">
      <c r="A67" s="14"/>
      <c r="B67" s="14"/>
      <c r="C67" s="14"/>
      <c r="D67" s="14"/>
      <c r="E67" s="14"/>
      <c r="F67" s="14"/>
      <c r="G67" s="14"/>
      <c r="H67" s="14"/>
      <c r="J67" s="14"/>
      <c r="K67" s="14"/>
    </row>
    <row r="68" spans="1:11" x14ac:dyDescent="0.25">
      <c r="A68" s="14"/>
      <c r="B68" s="14"/>
      <c r="C68" s="14"/>
      <c r="D68" s="14"/>
      <c r="E68" s="14"/>
      <c r="F68" s="14"/>
      <c r="G68" s="14"/>
      <c r="H68" s="14"/>
      <c r="J68" s="14"/>
      <c r="K68" s="14"/>
    </row>
    <row r="69" spans="1:11" x14ac:dyDescent="0.25">
      <c r="A69" s="14"/>
      <c r="B69" s="14"/>
      <c r="C69" s="14"/>
      <c r="D69" s="14"/>
      <c r="E69" s="14"/>
      <c r="F69" s="14"/>
      <c r="G69" s="14"/>
      <c r="H69" s="14"/>
      <c r="J69" s="14"/>
      <c r="K69" s="14"/>
    </row>
    <row r="70" spans="1:11" x14ac:dyDescent="0.25">
      <c r="A70" s="14"/>
      <c r="B70" s="14"/>
      <c r="C70" s="14"/>
      <c r="D70" s="14"/>
      <c r="E70" s="14"/>
      <c r="F70" s="14"/>
      <c r="G70" s="14"/>
      <c r="H70" s="14"/>
      <c r="J70" s="14"/>
      <c r="K70" s="14"/>
    </row>
    <row r="71" spans="1:11" x14ac:dyDescent="0.25">
      <c r="A71" s="14"/>
      <c r="B71" s="14"/>
      <c r="C71" s="14"/>
      <c r="D71" s="14"/>
      <c r="E71" s="14"/>
      <c r="F71" s="14"/>
      <c r="G71" s="14"/>
      <c r="H71" s="14"/>
      <c r="J71" s="14"/>
      <c r="K71" s="14"/>
    </row>
    <row r="72" spans="1:11" x14ac:dyDescent="0.25">
      <c r="A72" s="14"/>
      <c r="B72" s="14"/>
      <c r="C72" s="14"/>
      <c r="D72" s="14"/>
      <c r="E72" s="14"/>
      <c r="F72" s="14"/>
      <c r="G72" s="14"/>
      <c r="H72" s="14"/>
      <c r="J72" s="14"/>
      <c r="K72" s="14"/>
    </row>
    <row r="73" spans="1:11" x14ac:dyDescent="0.25">
      <c r="A73" s="14"/>
      <c r="B73" s="14"/>
      <c r="C73" s="14"/>
      <c r="D73" s="14"/>
      <c r="E73" s="14"/>
      <c r="F73" s="14"/>
      <c r="G73" s="14"/>
      <c r="H73" s="14"/>
      <c r="J73" s="14"/>
      <c r="K73" s="14"/>
    </row>
    <row r="74" spans="1:11" x14ac:dyDescent="0.25">
      <c r="A74" s="14"/>
      <c r="B74" s="14"/>
      <c r="C74" s="14"/>
      <c r="D74" s="14"/>
      <c r="E74" s="14"/>
      <c r="F74" s="14"/>
      <c r="G74" s="14"/>
      <c r="H74" s="14"/>
      <c r="J74" s="14"/>
      <c r="K74" s="14"/>
    </row>
    <row r="75" spans="1:11" x14ac:dyDescent="0.25">
      <c r="A75" s="14"/>
      <c r="B75" s="14"/>
      <c r="C75" s="14"/>
      <c r="D75" s="14"/>
      <c r="E75" s="14"/>
      <c r="F75" s="14"/>
      <c r="G75" s="14"/>
      <c r="H75" s="14"/>
      <c r="J75" s="14"/>
      <c r="K75" s="14"/>
    </row>
    <row r="76" spans="1:11" x14ac:dyDescent="0.25">
      <c r="A76" s="14"/>
      <c r="B76" s="14"/>
      <c r="C76" s="14"/>
      <c r="D76" s="14"/>
      <c r="E76" s="14"/>
      <c r="F76" s="14"/>
      <c r="G76" s="14"/>
      <c r="H76" s="14"/>
      <c r="J76" s="14"/>
      <c r="K76" s="14"/>
    </row>
    <row r="77" spans="1:11" x14ac:dyDescent="0.25">
      <c r="A77" s="14"/>
      <c r="B77" s="14"/>
      <c r="C77" s="14"/>
      <c r="D77" s="14"/>
      <c r="E77" s="14"/>
      <c r="F77" s="14"/>
      <c r="G77" s="14"/>
      <c r="H77" s="14"/>
      <c r="J77" s="14"/>
      <c r="K77" s="14"/>
    </row>
    <row r="78" spans="1:11" x14ac:dyDescent="0.25">
      <c r="A78" s="14"/>
      <c r="B78" s="14"/>
      <c r="C78" s="14"/>
      <c r="D78" s="14"/>
      <c r="E78" s="14"/>
      <c r="F78" s="14"/>
      <c r="G78" s="14"/>
      <c r="H78" s="14"/>
      <c r="J78" s="14"/>
      <c r="K78" s="14"/>
    </row>
    <row r="79" spans="1:11" x14ac:dyDescent="0.25">
      <c r="A79" s="14"/>
      <c r="B79" s="14"/>
      <c r="C79" s="14"/>
      <c r="D79" s="14"/>
      <c r="E79" s="14"/>
      <c r="F79" s="14"/>
      <c r="G79" s="14"/>
      <c r="H79" s="14"/>
      <c r="J79" s="14"/>
      <c r="K79" s="14"/>
    </row>
    <row r="80" spans="1:11" x14ac:dyDescent="0.25">
      <c r="A80" s="14"/>
      <c r="B80" s="14"/>
      <c r="C80" s="14"/>
      <c r="D80" s="14"/>
      <c r="E80" s="14"/>
      <c r="F80" s="14"/>
      <c r="G80" s="14"/>
      <c r="H80" s="14"/>
      <c r="J80" s="14"/>
      <c r="K80" s="14"/>
    </row>
    <row r="81" spans="1:11" x14ac:dyDescent="0.25">
      <c r="A81" s="14"/>
      <c r="B81" s="14"/>
      <c r="C81" s="14"/>
      <c r="D81" s="14"/>
      <c r="E81" s="14"/>
      <c r="F81" s="14"/>
      <c r="G81" s="14"/>
      <c r="H81" s="14"/>
      <c r="J81" s="14"/>
      <c r="K81" s="14"/>
    </row>
    <row r="82" spans="1:11" x14ac:dyDescent="0.25">
      <c r="A82" s="14"/>
      <c r="B82" s="14"/>
      <c r="C82" s="14"/>
      <c r="D82" s="14"/>
      <c r="E82" s="14"/>
      <c r="F82" s="14"/>
      <c r="G82" s="14"/>
      <c r="H82" s="14"/>
      <c r="J82" s="14"/>
      <c r="K82" s="14"/>
    </row>
    <row r="83" spans="1:11" x14ac:dyDescent="0.25">
      <c r="A83" s="14"/>
      <c r="B83" s="14"/>
      <c r="C83" s="14"/>
      <c r="D83" s="14"/>
      <c r="E83" s="14"/>
      <c r="F83" s="14"/>
      <c r="G83" s="14"/>
      <c r="H83" s="14"/>
      <c r="J83" s="14"/>
      <c r="K83" s="14"/>
    </row>
    <row r="84" spans="1:11" x14ac:dyDescent="0.25">
      <c r="A84" s="14"/>
      <c r="B84" s="14"/>
      <c r="C84" s="14"/>
      <c r="D84" s="14"/>
      <c r="E84" s="14"/>
      <c r="F84" s="14"/>
      <c r="G84" s="14"/>
      <c r="H84" s="14"/>
      <c r="J84" s="14"/>
      <c r="K84" s="14"/>
    </row>
    <row r="85" spans="1:11" x14ac:dyDescent="0.25">
      <c r="A85" s="14"/>
      <c r="B85" s="14"/>
      <c r="C85" s="14"/>
      <c r="D85" s="14"/>
      <c r="E85" s="14"/>
      <c r="F85" s="14"/>
      <c r="G85" s="14"/>
      <c r="H85" s="14"/>
      <c r="J85" s="14"/>
      <c r="K85" s="14"/>
    </row>
    <row r="86" spans="1:11" x14ac:dyDescent="0.25">
      <c r="A86" s="14"/>
      <c r="B86" s="14"/>
      <c r="C86" s="14"/>
      <c r="D86" s="14"/>
      <c r="E86" s="14"/>
      <c r="F86" s="14"/>
      <c r="G86" s="14"/>
      <c r="H86" s="14"/>
      <c r="J86" s="14"/>
      <c r="K86" s="14"/>
    </row>
    <row r="87" spans="1:11" x14ac:dyDescent="0.25">
      <c r="A87" s="14"/>
      <c r="B87" s="14"/>
      <c r="C87" s="14"/>
      <c r="D87" s="14"/>
      <c r="E87" s="14"/>
      <c r="F87" s="14"/>
      <c r="G87" s="14"/>
      <c r="H87" s="14"/>
      <c r="J87" s="14"/>
      <c r="K87" s="14"/>
    </row>
    <row r="88" spans="1:11" x14ac:dyDescent="0.25">
      <c r="A88" s="14"/>
      <c r="B88" s="14"/>
      <c r="C88" s="14"/>
      <c r="D88" s="14"/>
      <c r="E88" s="14"/>
      <c r="F88" s="14"/>
      <c r="G88" s="14"/>
      <c r="H88" s="14"/>
      <c r="J88" s="14"/>
      <c r="K88" s="14"/>
    </row>
    <row r="89" spans="1:11" x14ac:dyDescent="0.25">
      <c r="A89" s="14"/>
      <c r="B89" s="14"/>
      <c r="C89" s="14"/>
      <c r="D89" s="14"/>
      <c r="E89" s="14"/>
      <c r="F89" s="14"/>
      <c r="G89" s="14"/>
      <c r="H89" s="14"/>
      <c r="J89" s="14"/>
      <c r="K89" s="14"/>
    </row>
    <row r="90" spans="1:11" x14ac:dyDescent="0.25">
      <c r="A90" s="14"/>
      <c r="B90" s="14"/>
      <c r="C90" s="14"/>
      <c r="D90" s="14"/>
      <c r="E90" s="14"/>
      <c r="F90" s="14"/>
      <c r="G90" s="14"/>
      <c r="H90" s="14"/>
      <c r="J90" s="14"/>
      <c r="K90" s="14"/>
    </row>
    <row r="91" spans="1:11" x14ac:dyDescent="0.25">
      <c r="A91" s="14"/>
      <c r="B91" s="14"/>
      <c r="C91" s="14"/>
      <c r="D91" s="14"/>
      <c r="E91" s="14"/>
      <c r="F91" s="14"/>
      <c r="G91" s="14"/>
      <c r="H91" s="14"/>
      <c r="J91" s="14"/>
      <c r="K91" s="14"/>
    </row>
    <row r="92" spans="1:11" x14ac:dyDescent="0.25">
      <c r="A92" s="14"/>
      <c r="B92" s="14"/>
      <c r="C92" s="14"/>
      <c r="D92" s="14"/>
      <c r="E92" s="14"/>
      <c r="F92" s="14"/>
      <c r="G92" s="14"/>
      <c r="H92" s="14"/>
      <c r="J92" s="14"/>
      <c r="K92" s="14"/>
    </row>
    <row r="93" spans="1:11" x14ac:dyDescent="0.25">
      <c r="A93" s="14"/>
      <c r="B93" s="14"/>
      <c r="C93" s="14"/>
      <c r="D93" s="14"/>
      <c r="E93" s="14"/>
      <c r="F93" s="14"/>
      <c r="G93" s="14"/>
      <c r="H93" s="14"/>
      <c r="J93" s="14"/>
      <c r="K93" s="14"/>
    </row>
    <row r="94" spans="1:11" x14ac:dyDescent="0.25">
      <c r="A94" s="14"/>
      <c r="B94" s="14"/>
      <c r="C94" s="14"/>
      <c r="D94" s="14"/>
      <c r="E94" s="14"/>
      <c r="F94" s="14"/>
      <c r="G94" s="14"/>
      <c r="H94" s="14"/>
      <c r="J94" s="14"/>
      <c r="K94" s="14"/>
    </row>
    <row r="95" spans="1:11" x14ac:dyDescent="0.25">
      <c r="A95" s="14"/>
      <c r="B95" s="14"/>
      <c r="C95" s="14"/>
      <c r="D95" s="14"/>
      <c r="E95" s="14"/>
      <c r="F95" s="14"/>
      <c r="G95" s="14"/>
      <c r="H95" s="14"/>
      <c r="J95" s="14"/>
      <c r="K95" s="14"/>
    </row>
    <row r="96" spans="1:11" x14ac:dyDescent="0.25">
      <c r="A96" s="14"/>
      <c r="B96" s="14"/>
      <c r="C96" s="14"/>
      <c r="D96" s="14"/>
      <c r="E96" s="14"/>
      <c r="F96" s="14"/>
      <c r="G96" s="14"/>
      <c r="H96" s="14"/>
      <c r="J96" s="14"/>
      <c r="K96" s="14"/>
    </row>
    <row r="97" spans="1:11" x14ac:dyDescent="0.25">
      <c r="A97" s="14"/>
      <c r="B97" s="14"/>
      <c r="C97" s="14"/>
      <c r="D97" s="14"/>
      <c r="E97" s="14"/>
      <c r="F97" s="14"/>
      <c r="G97" s="14"/>
      <c r="H97" s="14"/>
      <c r="J97" s="14"/>
      <c r="K97" s="14"/>
    </row>
    <row r="98" spans="1:11" x14ac:dyDescent="0.25">
      <c r="A98" s="14"/>
      <c r="B98" s="14"/>
      <c r="C98" s="14"/>
      <c r="D98" s="14"/>
      <c r="E98" s="14"/>
      <c r="F98" s="14"/>
      <c r="G98" s="14"/>
      <c r="H98" s="14"/>
      <c r="J98" s="14"/>
      <c r="K98" s="14"/>
    </row>
    <row r="99" spans="1:11" x14ac:dyDescent="0.25">
      <c r="A99" s="14"/>
      <c r="B99" s="14"/>
      <c r="C99" s="14"/>
      <c r="D99" s="14"/>
      <c r="E99" s="14"/>
      <c r="F99" s="14"/>
      <c r="G99" s="14"/>
      <c r="H99" s="14"/>
      <c r="J99" s="14"/>
      <c r="K99" s="14"/>
    </row>
    <row r="100" spans="1:11" x14ac:dyDescent="0.25">
      <c r="A100" s="14"/>
      <c r="B100" s="14"/>
      <c r="C100" s="14"/>
      <c r="D100" s="14"/>
      <c r="E100" s="14"/>
      <c r="F100" s="14"/>
      <c r="G100" s="14"/>
      <c r="H100" s="14"/>
      <c r="J100" s="14"/>
      <c r="K100" s="14"/>
    </row>
    <row r="101" spans="1:11" x14ac:dyDescent="0.25">
      <c r="A101" s="14"/>
      <c r="B101" s="14"/>
      <c r="C101" s="14"/>
      <c r="D101" s="14"/>
      <c r="E101" s="14"/>
      <c r="F101" s="14"/>
      <c r="G101" s="14"/>
      <c r="H101" s="14"/>
      <c r="J101" s="14"/>
      <c r="K101" s="14"/>
    </row>
    <row r="102" spans="1:11" x14ac:dyDescent="0.25">
      <c r="A102" s="14"/>
      <c r="B102" s="14"/>
      <c r="C102" s="14"/>
      <c r="D102" s="14"/>
      <c r="E102" s="14"/>
      <c r="F102" s="14"/>
      <c r="G102" s="14"/>
      <c r="H102" s="14"/>
      <c r="J102" s="14"/>
      <c r="K102" s="14"/>
    </row>
    <row r="103" spans="1:11" x14ac:dyDescent="0.25">
      <c r="A103" s="14"/>
      <c r="B103" s="14"/>
      <c r="C103" s="14"/>
      <c r="D103" s="14"/>
      <c r="E103" s="14"/>
      <c r="F103" s="14"/>
      <c r="G103" s="14"/>
      <c r="H103" s="14"/>
      <c r="J103" s="14"/>
      <c r="K103" s="14"/>
    </row>
    <row r="104" spans="1:11" x14ac:dyDescent="0.25">
      <c r="A104" s="14"/>
      <c r="B104" s="14"/>
      <c r="C104" s="14"/>
      <c r="D104" s="14"/>
      <c r="E104" s="14"/>
      <c r="F104" s="14"/>
      <c r="G104" s="14"/>
      <c r="H104" s="14"/>
      <c r="J104" s="14"/>
      <c r="K104" s="14"/>
    </row>
    <row r="105" spans="1:11" x14ac:dyDescent="0.25">
      <c r="A105" s="14"/>
      <c r="B105" s="14"/>
      <c r="C105" s="14"/>
      <c r="D105" s="14"/>
      <c r="E105" s="14"/>
      <c r="F105" s="14"/>
      <c r="G105" s="14"/>
      <c r="H105" s="14"/>
      <c r="J105" s="14"/>
      <c r="K105" s="14"/>
    </row>
    <row r="106" spans="1:11" x14ac:dyDescent="0.25">
      <c r="A106" s="14"/>
      <c r="B106" s="14"/>
      <c r="C106" s="14"/>
      <c r="D106" s="14"/>
      <c r="E106" s="14"/>
      <c r="F106" s="14"/>
      <c r="G106" s="14"/>
      <c r="H106" s="14"/>
      <c r="J106" s="14"/>
      <c r="K106" s="14"/>
    </row>
    <row r="107" spans="1:11" x14ac:dyDescent="0.25">
      <c r="A107" s="14"/>
      <c r="B107" s="14"/>
      <c r="C107" s="14"/>
      <c r="D107" s="14"/>
      <c r="E107" s="14"/>
      <c r="F107" s="14"/>
      <c r="G107" s="14"/>
      <c r="H107" s="14"/>
      <c r="J107" s="14"/>
      <c r="K107" s="14"/>
    </row>
    <row r="108" spans="1:11" x14ac:dyDescent="0.25">
      <c r="A108" s="14"/>
      <c r="B108" s="14"/>
      <c r="C108" s="14"/>
      <c r="D108" s="14"/>
      <c r="E108" s="14"/>
      <c r="F108" s="14"/>
      <c r="G108" s="14"/>
      <c r="H108" s="14"/>
      <c r="J108" s="14"/>
      <c r="K108" s="14"/>
    </row>
    <row r="109" spans="1:11" x14ac:dyDescent="0.25">
      <c r="A109" s="14"/>
      <c r="B109" s="14"/>
      <c r="C109" s="14"/>
      <c r="D109" s="14"/>
      <c r="E109" s="14"/>
      <c r="F109" s="14"/>
      <c r="G109" s="14"/>
      <c r="H109" s="14"/>
      <c r="J109" s="14"/>
      <c r="K109" s="14"/>
    </row>
    <row r="110" spans="1:11" x14ac:dyDescent="0.25">
      <c r="A110" s="14"/>
      <c r="B110" s="14"/>
      <c r="C110" s="14"/>
      <c r="D110" s="14"/>
      <c r="E110" s="14"/>
      <c r="F110" s="14"/>
      <c r="G110" s="14"/>
      <c r="H110" s="14"/>
      <c r="J110" s="14"/>
      <c r="K110" s="14"/>
    </row>
    <row r="111" spans="1:11" x14ac:dyDescent="0.25">
      <c r="A111" s="14"/>
      <c r="B111" s="14"/>
      <c r="C111" s="14"/>
      <c r="D111" s="14"/>
      <c r="E111" s="14"/>
      <c r="F111" s="14"/>
      <c r="G111" s="14"/>
      <c r="H111" s="14"/>
      <c r="J111" s="14"/>
      <c r="K111" s="14"/>
    </row>
    <row r="112" spans="1:11" x14ac:dyDescent="0.25">
      <c r="A112" s="14"/>
      <c r="B112" s="14"/>
      <c r="C112" s="14"/>
      <c r="D112" s="14"/>
      <c r="E112" s="14"/>
      <c r="F112" s="14"/>
      <c r="G112" s="14"/>
      <c r="H112" s="14"/>
      <c r="J112" s="14"/>
      <c r="K112" s="14"/>
    </row>
    <row r="113" spans="1:11" x14ac:dyDescent="0.25">
      <c r="A113" s="14"/>
      <c r="B113" s="14"/>
      <c r="C113" s="14"/>
      <c r="D113" s="14"/>
      <c r="E113" s="14"/>
      <c r="F113" s="14"/>
      <c r="G113" s="14"/>
      <c r="H113" s="14"/>
      <c r="J113" s="14"/>
      <c r="K113" s="14"/>
    </row>
    <row r="114" spans="1:11" x14ac:dyDescent="0.25">
      <c r="A114" s="14"/>
      <c r="B114" s="14"/>
      <c r="C114" s="14"/>
      <c r="D114" s="14"/>
      <c r="E114" s="14"/>
      <c r="F114" s="14"/>
      <c r="G114" s="14"/>
      <c r="H114" s="14"/>
      <c r="J114" s="14"/>
      <c r="K114" s="14"/>
    </row>
    <row r="115" spans="1:11" x14ac:dyDescent="0.25">
      <c r="A115" s="14"/>
      <c r="B115" s="14"/>
      <c r="C115" s="14"/>
      <c r="D115" s="14"/>
      <c r="E115" s="14"/>
      <c r="F115" s="14"/>
      <c r="G115" s="14"/>
      <c r="H115" s="14"/>
      <c r="J115" s="14"/>
      <c r="K115" s="14"/>
    </row>
    <row r="116" spans="1:11" x14ac:dyDescent="0.25">
      <c r="A116" s="14"/>
      <c r="B116" s="14"/>
      <c r="C116" s="14"/>
      <c r="D116" s="14"/>
      <c r="E116" s="14"/>
      <c r="F116" s="14"/>
      <c r="G116" s="14"/>
      <c r="H116" s="14"/>
      <c r="J116" s="14"/>
      <c r="K116" s="14"/>
    </row>
    <row r="117" spans="1:11" x14ac:dyDescent="0.25">
      <c r="A117" s="14"/>
      <c r="B117" s="14"/>
      <c r="C117" s="14"/>
      <c r="D117" s="14"/>
      <c r="E117" s="14"/>
      <c r="F117" s="14"/>
      <c r="G117" s="14"/>
      <c r="H117" s="14"/>
      <c r="J117" s="14"/>
      <c r="K117" s="14"/>
    </row>
    <row r="118" spans="1:11" x14ac:dyDescent="0.25">
      <c r="A118" s="14"/>
      <c r="B118" s="14"/>
      <c r="C118" s="14"/>
      <c r="D118" s="14"/>
      <c r="E118" s="14"/>
      <c r="F118" s="14"/>
      <c r="G118" s="14"/>
      <c r="H118" s="14"/>
      <c r="J118" s="14"/>
      <c r="K118" s="14"/>
    </row>
    <row r="119" spans="1:11" x14ac:dyDescent="0.25">
      <c r="A119" s="14"/>
      <c r="B119" s="14"/>
      <c r="C119" s="14"/>
      <c r="D119" s="14"/>
      <c r="E119" s="14"/>
      <c r="F119" s="14"/>
      <c r="G119" s="14"/>
      <c r="H119" s="14"/>
      <c r="J119" s="14"/>
      <c r="K119" s="14"/>
    </row>
    <row r="120" spans="1:11" x14ac:dyDescent="0.25">
      <c r="A120" s="14"/>
      <c r="B120" s="14"/>
      <c r="C120" s="14"/>
      <c r="D120" s="14"/>
      <c r="E120" s="14"/>
      <c r="F120" s="14"/>
      <c r="G120" s="14"/>
      <c r="H120" s="14"/>
      <c r="J120" s="14"/>
      <c r="K120" s="14"/>
    </row>
    <row r="121" spans="1:11" x14ac:dyDescent="0.25">
      <c r="A121" s="14"/>
      <c r="B121" s="14"/>
      <c r="C121" s="14"/>
      <c r="D121" s="14"/>
      <c r="E121" s="14"/>
      <c r="F121" s="14"/>
      <c r="G121" s="14"/>
      <c r="H121" s="14"/>
      <c r="J121" s="14"/>
      <c r="K121" s="14"/>
    </row>
    <row r="122" spans="1:11" x14ac:dyDescent="0.25">
      <c r="A122" s="14"/>
      <c r="B122" s="14"/>
      <c r="C122" s="14"/>
      <c r="D122" s="14"/>
      <c r="E122" s="14"/>
      <c r="F122" s="14"/>
      <c r="G122" s="14"/>
      <c r="H122" s="14"/>
      <c r="J122" s="14"/>
      <c r="K122" s="14"/>
    </row>
    <row r="123" spans="1:11" x14ac:dyDescent="0.25">
      <c r="A123" s="14"/>
      <c r="B123" s="14"/>
      <c r="C123" s="14"/>
      <c r="D123" s="14"/>
      <c r="E123" s="14"/>
      <c r="F123" s="14"/>
      <c r="G123" s="14"/>
      <c r="H123" s="14"/>
      <c r="J123" s="14"/>
      <c r="K123" s="14"/>
    </row>
    <row r="124" spans="1:11" x14ac:dyDescent="0.25">
      <c r="A124" s="14"/>
      <c r="B124" s="14"/>
      <c r="C124" s="14"/>
      <c r="D124" s="14"/>
      <c r="E124" s="14"/>
      <c r="F124" s="14"/>
      <c r="G124" s="14"/>
      <c r="H124" s="14"/>
      <c r="J124" s="14"/>
      <c r="K124" s="14"/>
    </row>
    <row r="125" spans="1:11" x14ac:dyDescent="0.25">
      <c r="A125" s="14"/>
      <c r="B125" s="14"/>
      <c r="C125" s="14"/>
      <c r="D125" s="14"/>
      <c r="E125" s="14"/>
      <c r="F125" s="14"/>
      <c r="G125" s="14"/>
      <c r="H125" s="14"/>
      <c r="J125" s="14"/>
      <c r="K125" s="14"/>
    </row>
    <row r="126" spans="1:11" x14ac:dyDescent="0.25">
      <c r="A126" s="14"/>
      <c r="B126" s="14"/>
      <c r="C126" s="14"/>
      <c r="D126" s="14"/>
      <c r="E126" s="14"/>
      <c r="F126" s="14"/>
      <c r="G126" s="14"/>
      <c r="H126" s="14"/>
      <c r="J126" s="14"/>
      <c r="K126" s="14"/>
    </row>
    <row r="127" spans="1:11" x14ac:dyDescent="0.25">
      <c r="A127" s="14"/>
      <c r="B127" s="14"/>
      <c r="C127" s="14"/>
      <c r="D127" s="14"/>
      <c r="E127" s="14"/>
      <c r="F127" s="14"/>
      <c r="G127" s="14"/>
      <c r="H127" s="14"/>
      <c r="J127" s="14"/>
      <c r="K127" s="14"/>
    </row>
    <row r="128" spans="1:11" x14ac:dyDescent="0.25">
      <c r="A128" s="14"/>
      <c r="B128" s="14"/>
      <c r="C128" s="14"/>
      <c r="D128" s="14"/>
      <c r="E128" s="14"/>
      <c r="F128" s="14"/>
      <c r="G128" s="14"/>
      <c r="H128" s="14"/>
      <c r="J128" s="14"/>
      <c r="K128" s="14"/>
    </row>
    <row r="129" spans="1:11" x14ac:dyDescent="0.25">
      <c r="A129" s="14"/>
      <c r="B129" s="14"/>
      <c r="C129" s="14"/>
      <c r="D129" s="14"/>
      <c r="E129" s="14"/>
      <c r="F129" s="14"/>
      <c r="G129" s="14"/>
      <c r="H129" s="14"/>
      <c r="J129" s="14"/>
      <c r="K129" s="14"/>
    </row>
    <row r="130" spans="1:11" x14ac:dyDescent="0.25">
      <c r="A130" s="14"/>
      <c r="B130" s="14"/>
      <c r="C130" s="14"/>
      <c r="D130" s="14"/>
      <c r="E130" s="14"/>
      <c r="F130" s="14"/>
      <c r="G130" s="14"/>
      <c r="H130" s="14"/>
      <c r="J130" s="14"/>
      <c r="K130" s="14"/>
    </row>
    <row r="131" spans="1:11" x14ac:dyDescent="0.25">
      <c r="A131" s="14"/>
      <c r="B131" s="14"/>
      <c r="C131" s="14"/>
      <c r="D131" s="14"/>
      <c r="E131" s="14"/>
      <c r="F131" s="14"/>
      <c r="G131" s="14"/>
      <c r="H131" s="14"/>
      <c r="J131" s="14"/>
      <c r="K131" s="14"/>
    </row>
    <row r="132" spans="1:11" x14ac:dyDescent="0.25">
      <c r="A132" s="14"/>
      <c r="B132" s="14"/>
      <c r="C132" s="14"/>
      <c r="D132" s="14"/>
      <c r="E132" s="14"/>
      <c r="F132" s="14"/>
      <c r="G132" s="14"/>
      <c r="H132" s="14"/>
      <c r="J132" s="14"/>
      <c r="K132" s="14"/>
    </row>
    <row r="133" spans="1:11" x14ac:dyDescent="0.25">
      <c r="A133" s="14"/>
      <c r="B133" s="14"/>
      <c r="C133" s="14"/>
      <c r="D133" s="14"/>
      <c r="E133" s="14"/>
      <c r="F133" s="14"/>
      <c r="G133" s="14"/>
      <c r="H133" s="14"/>
      <c r="J133" s="14"/>
      <c r="K133" s="14"/>
    </row>
    <row r="134" spans="1:11" x14ac:dyDescent="0.25">
      <c r="A134" s="14"/>
      <c r="B134" s="14"/>
      <c r="C134" s="14"/>
      <c r="D134" s="14"/>
      <c r="E134" s="14"/>
      <c r="F134" s="14"/>
      <c r="G134" s="14"/>
      <c r="H134" s="14"/>
      <c r="J134" s="14"/>
      <c r="K134" s="14"/>
    </row>
    <row r="135" spans="1:11" x14ac:dyDescent="0.25">
      <c r="A135" s="14"/>
      <c r="B135" s="14"/>
      <c r="C135" s="14"/>
      <c r="D135" s="14"/>
      <c r="E135" s="14"/>
      <c r="F135" s="14"/>
      <c r="G135" s="14"/>
      <c r="H135" s="14"/>
      <c r="J135" s="14"/>
      <c r="K135" s="14"/>
    </row>
    <row r="136" spans="1:11" x14ac:dyDescent="0.25">
      <c r="A136" s="14"/>
      <c r="B136" s="14"/>
      <c r="C136" s="14"/>
      <c r="D136" s="14"/>
      <c r="E136" s="14"/>
      <c r="F136" s="14"/>
      <c r="G136" s="14"/>
      <c r="H136" s="14"/>
      <c r="J136" s="14"/>
      <c r="K136" s="14"/>
    </row>
    <row r="137" spans="1:11" x14ac:dyDescent="0.25">
      <c r="A137" s="14"/>
      <c r="B137" s="14"/>
      <c r="C137" s="14"/>
      <c r="D137" s="14"/>
      <c r="E137" s="14"/>
      <c r="F137" s="14"/>
      <c r="G137" s="14"/>
      <c r="H137" s="14"/>
      <c r="J137" s="14"/>
      <c r="K137" s="14"/>
    </row>
    <row r="138" spans="1:11" x14ac:dyDescent="0.25">
      <c r="A138" s="14"/>
      <c r="B138" s="14"/>
      <c r="C138" s="14"/>
      <c r="D138" s="14"/>
      <c r="E138" s="14"/>
      <c r="F138" s="14"/>
      <c r="G138" s="14"/>
      <c r="H138" s="14"/>
      <c r="J138" s="14"/>
      <c r="K138" s="14"/>
    </row>
    <row r="139" spans="1:11" x14ac:dyDescent="0.25">
      <c r="A139" s="14"/>
      <c r="B139" s="14"/>
      <c r="C139" s="14"/>
      <c r="D139" s="14"/>
      <c r="E139" s="14"/>
      <c r="F139" s="14"/>
      <c r="G139" s="14"/>
      <c r="H139" s="14"/>
      <c r="J139" s="14"/>
      <c r="K139" s="14"/>
    </row>
    <row r="140" spans="1:11" x14ac:dyDescent="0.25">
      <c r="A140" s="14"/>
      <c r="B140" s="14"/>
      <c r="C140" s="14"/>
      <c r="D140" s="14"/>
      <c r="E140" s="14"/>
      <c r="F140" s="14"/>
      <c r="G140" s="14"/>
      <c r="H140" s="14"/>
      <c r="J140" s="14"/>
      <c r="K140" s="14"/>
    </row>
    <row r="141" spans="1:11" x14ac:dyDescent="0.25">
      <c r="A141" s="14"/>
      <c r="B141" s="14"/>
      <c r="C141" s="14"/>
      <c r="D141" s="14"/>
      <c r="E141" s="14"/>
      <c r="F141" s="14"/>
      <c r="G141" s="14"/>
      <c r="H141" s="14"/>
      <c r="J141" s="14"/>
      <c r="K141" s="14"/>
    </row>
    <row r="142" spans="1:11" x14ac:dyDescent="0.25">
      <c r="A142" s="14"/>
      <c r="B142" s="14"/>
      <c r="C142" s="14"/>
      <c r="D142" s="14"/>
      <c r="E142" s="14"/>
      <c r="F142" s="14"/>
      <c r="G142" s="14"/>
      <c r="H142" s="14"/>
      <c r="J142" s="14"/>
      <c r="K142" s="14"/>
    </row>
    <row r="143" spans="1:11" x14ac:dyDescent="0.25">
      <c r="A143" s="14"/>
      <c r="B143" s="14"/>
      <c r="C143" s="14"/>
      <c r="D143" s="14"/>
      <c r="E143" s="14"/>
      <c r="F143" s="14"/>
      <c r="G143" s="14"/>
      <c r="H143" s="14"/>
      <c r="J143" s="14"/>
      <c r="K143" s="14"/>
    </row>
    <row r="144" spans="1:11" x14ac:dyDescent="0.25">
      <c r="A144" s="14"/>
      <c r="B144" s="14"/>
      <c r="C144" s="14"/>
      <c r="D144" s="14"/>
      <c r="E144" s="14"/>
      <c r="F144" s="14"/>
      <c r="G144" s="14"/>
      <c r="H144" s="14"/>
      <c r="J144" s="14"/>
      <c r="K144" s="14"/>
    </row>
    <row r="145" spans="1:11" x14ac:dyDescent="0.25">
      <c r="A145" s="14"/>
      <c r="B145" s="14"/>
      <c r="C145" s="14"/>
      <c r="D145" s="14"/>
      <c r="E145" s="14"/>
      <c r="F145" s="14"/>
      <c r="G145" s="14"/>
      <c r="H145" s="14"/>
      <c r="J145" s="14"/>
      <c r="K145" s="14"/>
    </row>
    <row r="146" spans="1:11" x14ac:dyDescent="0.25">
      <c r="A146" s="14"/>
      <c r="B146" s="14"/>
      <c r="C146" s="14"/>
      <c r="D146" s="14"/>
      <c r="E146" s="14"/>
      <c r="F146" s="14"/>
      <c r="G146" s="14"/>
      <c r="H146" s="14"/>
      <c r="J146" s="14"/>
      <c r="K146" s="14"/>
    </row>
    <row r="147" spans="1:11" x14ac:dyDescent="0.25">
      <c r="A147" s="14"/>
      <c r="B147" s="14"/>
      <c r="C147" s="14"/>
      <c r="D147" s="14"/>
      <c r="E147" s="14"/>
      <c r="F147" s="14"/>
      <c r="G147" s="14"/>
      <c r="H147" s="14"/>
      <c r="J147" s="14"/>
      <c r="K147" s="14"/>
    </row>
    <row r="148" spans="1:11" x14ac:dyDescent="0.25">
      <c r="A148" s="14"/>
      <c r="B148" s="14"/>
      <c r="C148" s="14"/>
      <c r="D148" s="14"/>
      <c r="E148" s="14"/>
      <c r="F148" s="14"/>
      <c r="G148" s="14"/>
      <c r="H148" s="14"/>
      <c r="J148" s="14"/>
      <c r="K148" s="14"/>
    </row>
    <row r="149" spans="1:11" x14ac:dyDescent="0.25">
      <c r="A149" s="14"/>
      <c r="B149" s="14"/>
      <c r="C149" s="14"/>
      <c r="D149" s="14"/>
      <c r="E149" s="14"/>
      <c r="F149" s="14"/>
      <c r="G149" s="14"/>
      <c r="H149" s="14"/>
      <c r="J149" s="14"/>
      <c r="K149" s="14"/>
    </row>
    <row r="150" spans="1:11" x14ac:dyDescent="0.25">
      <c r="A150" s="14"/>
      <c r="B150" s="14"/>
      <c r="C150" s="14"/>
      <c r="D150" s="14"/>
      <c r="E150" s="14"/>
      <c r="F150" s="14"/>
      <c r="G150" s="14"/>
      <c r="H150" s="14"/>
      <c r="J150" s="14"/>
      <c r="K150" s="14"/>
    </row>
    <row r="151" spans="1:11" x14ac:dyDescent="0.25">
      <c r="A151" s="14"/>
      <c r="B151" s="14"/>
      <c r="C151" s="14"/>
      <c r="D151" s="14"/>
      <c r="E151" s="14"/>
      <c r="F151" s="14"/>
      <c r="G151" s="14"/>
      <c r="H151" s="14"/>
      <c r="J151" s="14"/>
      <c r="K151" s="14"/>
    </row>
    <row r="152" spans="1:11" x14ac:dyDescent="0.25">
      <c r="A152" s="14"/>
      <c r="B152" s="14"/>
      <c r="C152" s="14"/>
      <c r="D152" s="14"/>
      <c r="E152" s="14"/>
      <c r="F152" s="14"/>
      <c r="G152" s="14"/>
      <c r="H152" s="14"/>
      <c r="J152" s="14"/>
      <c r="K152" s="14"/>
    </row>
    <row r="153" spans="1:11" x14ac:dyDescent="0.25">
      <c r="A153" s="14"/>
      <c r="B153" s="14"/>
      <c r="C153" s="14"/>
      <c r="D153" s="14"/>
      <c r="E153" s="14"/>
      <c r="F153" s="14"/>
      <c r="G153" s="14"/>
      <c r="H153" s="14"/>
      <c r="J153" s="14"/>
      <c r="K153" s="14"/>
    </row>
    <row r="154" spans="1:11" x14ac:dyDescent="0.25">
      <c r="A154" s="14"/>
      <c r="B154" s="14"/>
      <c r="C154" s="14"/>
      <c r="D154" s="14"/>
      <c r="E154" s="14"/>
      <c r="F154" s="14"/>
      <c r="G154" s="14"/>
      <c r="H154" s="14"/>
      <c r="J154" s="14"/>
      <c r="K154" s="14"/>
    </row>
    <row r="155" spans="1:11" x14ac:dyDescent="0.25">
      <c r="A155" s="14"/>
      <c r="B155" s="14"/>
      <c r="C155" s="14"/>
      <c r="D155" s="14"/>
      <c r="E155" s="14"/>
      <c r="F155" s="14"/>
      <c r="G155" s="14"/>
      <c r="H155" s="14"/>
      <c r="J155" s="14"/>
      <c r="K155" s="14"/>
    </row>
    <row r="156" spans="1:11" x14ac:dyDescent="0.25">
      <c r="A156" s="14"/>
      <c r="B156" s="14"/>
      <c r="C156" s="14"/>
      <c r="D156" s="14"/>
      <c r="E156" s="14"/>
      <c r="F156" s="14"/>
      <c r="G156" s="14"/>
      <c r="H156" s="14"/>
      <c r="J156" s="14"/>
      <c r="K156" s="14"/>
    </row>
    <row r="157" spans="1:11" x14ac:dyDescent="0.25">
      <c r="A157" s="14"/>
      <c r="B157" s="14"/>
      <c r="C157" s="14"/>
      <c r="D157" s="14"/>
      <c r="E157" s="14"/>
      <c r="F157" s="14"/>
      <c r="G157" s="14"/>
      <c r="H157" s="14"/>
      <c r="J157" s="14"/>
      <c r="K157" s="14"/>
    </row>
    <row r="158" spans="1:11" x14ac:dyDescent="0.25">
      <c r="A158" s="14"/>
      <c r="B158" s="14"/>
      <c r="C158" s="14"/>
      <c r="D158" s="14"/>
      <c r="E158" s="14"/>
      <c r="F158" s="14"/>
      <c r="G158" s="14"/>
      <c r="H158" s="14"/>
      <c r="J158" s="14"/>
      <c r="K158" s="14"/>
    </row>
    <row r="159" spans="1:11" x14ac:dyDescent="0.25">
      <c r="A159" s="14"/>
      <c r="B159" s="14"/>
      <c r="C159" s="14"/>
      <c r="D159" s="14"/>
      <c r="E159" s="14"/>
      <c r="F159" s="14"/>
      <c r="G159" s="14"/>
      <c r="H159" s="14"/>
      <c r="J159" s="14"/>
      <c r="K159" s="14"/>
    </row>
    <row r="160" spans="1:11" x14ac:dyDescent="0.25">
      <c r="A160" s="14"/>
      <c r="B160" s="14"/>
      <c r="C160" s="14"/>
      <c r="D160" s="14"/>
      <c r="E160" s="14"/>
      <c r="F160" s="14"/>
      <c r="G160" s="14"/>
      <c r="H160" s="14"/>
      <c r="J160" s="14"/>
      <c r="K160" s="14"/>
    </row>
    <row r="161" spans="1:11" x14ac:dyDescent="0.25">
      <c r="A161" s="14"/>
      <c r="B161" s="14"/>
      <c r="C161" s="14"/>
      <c r="D161" s="14"/>
      <c r="E161" s="14"/>
      <c r="F161" s="14"/>
      <c r="G161" s="14"/>
      <c r="H161" s="14"/>
      <c r="J161" s="14"/>
      <c r="K161" s="14"/>
    </row>
    <row r="162" spans="1:11" x14ac:dyDescent="0.25">
      <c r="A162" s="14"/>
      <c r="B162" s="14"/>
      <c r="C162" s="14"/>
      <c r="D162" s="14"/>
      <c r="E162" s="14"/>
      <c r="F162" s="14"/>
      <c r="G162" s="14"/>
      <c r="H162" s="14"/>
      <c r="J162" s="14"/>
      <c r="K162" s="14"/>
    </row>
  </sheetData>
  <pageMargins left="0.7" right="0.7" top="0.75" bottom="0.75" header="0.3" footer="0.3"/>
  <pageSetup scale="73" orientation="portrait" r:id="rId1"/>
  <headerFooter>
    <oddFooter>&amp;L&amp;Z&amp;F
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161"/>
  <sheetViews>
    <sheetView workbookViewId="0">
      <selection activeCell="A12" sqref="A12:XFD12"/>
    </sheetView>
  </sheetViews>
  <sheetFormatPr defaultRowHeight="12.75" x14ac:dyDescent="0.2"/>
  <cols>
    <col min="1" max="1" width="7.7109375" customWidth="1"/>
    <col min="2" max="2" width="9" bestFit="1" customWidth="1"/>
    <col min="3" max="4" width="15.28515625" bestFit="1" customWidth="1"/>
    <col min="5" max="5" width="14.28515625" bestFit="1" customWidth="1"/>
    <col min="6" max="7" width="15.28515625" bestFit="1" customWidth="1"/>
  </cols>
  <sheetData>
    <row r="1" spans="1:7" ht="15" x14ac:dyDescent="0.25">
      <c r="A1" s="28" t="s">
        <v>39</v>
      </c>
      <c r="B1" s="28"/>
      <c r="C1" s="28"/>
      <c r="D1" s="28"/>
      <c r="E1" s="28"/>
      <c r="F1" s="28"/>
      <c r="G1" s="28"/>
    </row>
    <row r="2" spans="1:7" ht="15" x14ac:dyDescent="0.25">
      <c r="A2" s="28" t="s">
        <v>74</v>
      </c>
      <c r="B2" s="28"/>
      <c r="C2" s="28"/>
      <c r="D2" s="28"/>
      <c r="E2" s="28"/>
      <c r="F2" s="28"/>
      <c r="G2" s="28"/>
    </row>
    <row r="3" spans="1:7" ht="15" x14ac:dyDescent="0.25">
      <c r="A3" s="28" t="s">
        <v>4</v>
      </c>
      <c r="B3" s="28"/>
      <c r="C3" s="28"/>
      <c r="D3" s="28"/>
      <c r="E3" s="28"/>
      <c r="F3" s="28"/>
      <c r="G3" s="28"/>
    </row>
    <row r="4" spans="1:7" ht="15" x14ac:dyDescent="0.25">
      <c r="A4" s="28" t="str">
        <f>Summary!A3</f>
        <v>As of September 30, 2023</v>
      </c>
      <c r="B4" s="28"/>
      <c r="C4" s="28"/>
      <c r="D4" s="28"/>
      <c r="E4" s="28"/>
      <c r="F4" s="28"/>
      <c r="G4" s="28"/>
    </row>
    <row r="5" spans="1:7" ht="15" x14ac:dyDescent="0.25">
      <c r="A5" s="19"/>
      <c r="B5" s="19"/>
      <c r="C5" s="19"/>
      <c r="D5" s="19"/>
      <c r="E5" s="19"/>
      <c r="F5" s="19"/>
      <c r="G5" s="19"/>
    </row>
    <row r="6" spans="1:7" ht="15" x14ac:dyDescent="0.25">
      <c r="A6" s="20" t="s">
        <v>0</v>
      </c>
      <c r="B6" s="20" t="s">
        <v>2</v>
      </c>
      <c r="C6" s="20"/>
      <c r="D6" s="32" t="s">
        <v>2</v>
      </c>
      <c r="E6" s="32"/>
      <c r="F6" s="32"/>
      <c r="G6" s="20" t="s">
        <v>7</v>
      </c>
    </row>
    <row r="7" spans="1:7" ht="15" x14ac:dyDescent="0.25">
      <c r="A7" s="21" t="s">
        <v>1</v>
      </c>
      <c r="B7" s="21" t="s">
        <v>9</v>
      </c>
      <c r="C7" s="21" t="s">
        <v>3</v>
      </c>
      <c r="D7" s="34" t="s">
        <v>5</v>
      </c>
      <c r="E7" s="34" t="s">
        <v>6</v>
      </c>
      <c r="F7" s="35" t="s">
        <v>13</v>
      </c>
      <c r="G7" s="21" t="s">
        <v>10</v>
      </c>
    </row>
    <row r="8" spans="1:7" ht="15" hidden="1" x14ac:dyDescent="0.25">
      <c r="A8" s="19">
        <v>2019</v>
      </c>
      <c r="B8" s="57"/>
      <c r="C8" s="23"/>
      <c r="D8" s="23"/>
      <c r="E8" s="23"/>
      <c r="F8" s="23">
        <f t="shared" ref="F8:F17" si="0">SUM(D8:E8)</f>
        <v>0</v>
      </c>
      <c r="G8" s="23">
        <f t="shared" ref="G8:G17" si="1">C8+F8</f>
        <v>0</v>
      </c>
    </row>
    <row r="9" spans="1:7" ht="15" hidden="1" x14ac:dyDescent="0.25">
      <c r="A9" s="19">
        <f t="shared" ref="A9:A17" si="2">A8+1</f>
        <v>2020</v>
      </c>
      <c r="B9" s="36">
        <v>0.03</v>
      </c>
      <c r="C9" s="23"/>
      <c r="D9" s="23"/>
      <c r="E9" s="23"/>
      <c r="F9" s="23"/>
      <c r="G9" s="23"/>
    </row>
    <row r="10" spans="1:7" ht="15" hidden="1" x14ac:dyDescent="0.25">
      <c r="A10" s="19">
        <f t="shared" si="2"/>
        <v>2021</v>
      </c>
      <c r="B10" s="36">
        <v>0.03</v>
      </c>
      <c r="C10" s="56">
        <v>0</v>
      </c>
      <c r="D10" s="56">
        <v>0</v>
      </c>
      <c r="E10" s="56">
        <v>0</v>
      </c>
      <c r="F10" s="56">
        <f t="shared" si="0"/>
        <v>0</v>
      </c>
      <c r="G10" s="56">
        <f t="shared" si="1"/>
        <v>0</v>
      </c>
    </row>
    <row r="11" spans="1:7" ht="15" hidden="1" x14ac:dyDescent="0.25">
      <c r="A11" s="19">
        <f t="shared" si="2"/>
        <v>2022</v>
      </c>
      <c r="B11" s="36">
        <v>0.04</v>
      </c>
      <c r="C11" s="56">
        <v>0</v>
      </c>
      <c r="D11" s="56">
        <v>0</v>
      </c>
      <c r="E11" s="56">
        <v>0</v>
      </c>
      <c r="F11" s="56">
        <f t="shared" si="0"/>
        <v>0</v>
      </c>
      <c r="G11" s="56">
        <f t="shared" si="1"/>
        <v>0</v>
      </c>
    </row>
    <row r="12" spans="1:7" ht="15" hidden="1" x14ac:dyDescent="0.25">
      <c r="A12" s="19">
        <f t="shared" si="2"/>
        <v>2023</v>
      </c>
      <c r="B12" s="36">
        <v>0.04</v>
      </c>
      <c r="C12" s="23"/>
      <c r="D12" s="23"/>
      <c r="E12" s="23"/>
      <c r="F12" s="23">
        <f t="shared" si="0"/>
        <v>0</v>
      </c>
      <c r="G12" s="23">
        <f t="shared" si="1"/>
        <v>0</v>
      </c>
    </row>
    <row r="13" spans="1:7" ht="15" x14ac:dyDescent="0.25">
      <c r="A13" s="19">
        <f t="shared" si="2"/>
        <v>2024</v>
      </c>
      <c r="B13" s="36">
        <v>0.04</v>
      </c>
      <c r="C13" s="23">
        <v>955000</v>
      </c>
      <c r="D13" s="23">
        <v>220300</v>
      </c>
      <c r="E13" s="23">
        <v>201200</v>
      </c>
      <c r="F13" s="23">
        <f t="shared" si="0"/>
        <v>421500</v>
      </c>
      <c r="G13" s="23">
        <f t="shared" si="1"/>
        <v>1376500</v>
      </c>
    </row>
    <row r="14" spans="1:7" ht="15" x14ac:dyDescent="0.25">
      <c r="A14" s="19">
        <f t="shared" si="2"/>
        <v>2025</v>
      </c>
      <c r="B14" s="36">
        <v>0.04</v>
      </c>
      <c r="C14" s="23">
        <v>1005000</v>
      </c>
      <c r="D14" s="23">
        <v>201200</v>
      </c>
      <c r="E14" s="23">
        <v>181100</v>
      </c>
      <c r="F14" s="23">
        <f t="shared" si="0"/>
        <v>382300</v>
      </c>
      <c r="G14" s="23">
        <f t="shared" si="1"/>
        <v>1387300</v>
      </c>
    </row>
    <row r="15" spans="1:7" ht="15" x14ac:dyDescent="0.25">
      <c r="A15" s="19">
        <f t="shared" si="2"/>
        <v>2026</v>
      </c>
      <c r="B15" s="36">
        <v>0.04</v>
      </c>
      <c r="C15" s="23">
        <v>1065000</v>
      </c>
      <c r="D15" s="23">
        <v>181100</v>
      </c>
      <c r="E15" s="23">
        <v>159800</v>
      </c>
      <c r="F15" s="23">
        <f t="shared" si="0"/>
        <v>340900</v>
      </c>
      <c r="G15" s="23">
        <f t="shared" si="1"/>
        <v>1405900</v>
      </c>
    </row>
    <row r="16" spans="1:7" ht="15" x14ac:dyDescent="0.25">
      <c r="A16" s="19">
        <f t="shared" si="2"/>
        <v>2027</v>
      </c>
      <c r="B16" s="36">
        <v>0.04</v>
      </c>
      <c r="C16" s="23">
        <v>1125000</v>
      </c>
      <c r="D16" s="23">
        <v>159800</v>
      </c>
      <c r="E16" s="23">
        <v>137300</v>
      </c>
      <c r="F16" s="23">
        <f t="shared" si="0"/>
        <v>297100</v>
      </c>
      <c r="G16" s="23">
        <f t="shared" si="1"/>
        <v>1422100</v>
      </c>
    </row>
    <row r="17" spans="1:10" ht="15" x14ac:dyDescent="0.25">
      <c r="A17" s="19">
        <f t="shared" si="2"/>
        <v>2028</v>
      </c>
      <c r="B17" s="36">
        <v>0.04</v>
      </c>
      <c r="C17" s="23">
        <v>1195000</v>
      </c>
      <c r="D17" s="23">
        <v>137300</v>
      </c>
      <c r="E17" s="23">
        <v>113400</v>
      </c>
      <c r="F17" s="23">
        <f t="shared" si="0"/>
        <v>250700</v>
      </c>
      <c r="G17" s="23">
        <f t="shared" si="1"/>
        <v>1445700</v>
      </c>
    </row>
    <row r="18" spans="1:10" ht="15" x14ac:dyDescent="0.25">
      <c r="A18" s="19">
        <v>2029</v>
      </c>
      <c r="B18" s="36">
        <v>0.04</v>
      </c>
      <c r="C18" s="23">
        <v>1260000</v>
      </c>
      <c r="D18" s="23">
        <v>113400</v>
      </c>
      <c r="E18" s="23">
        <v>88200</v>
      </c>
      <c r="F18" s="23">
        <f t="shared" ref="F18:F27" si="3">SUM(D18:E18)</f>
        <v>201600</v>
      </c>
      <c r="G18" s="23">
        <f t="shared" ref="G18:G27" si="4">C18+F18</f>
        <v>1461600</v>
      </c>
    </row>
    <row r="19" spans="1:10" ht="15" x14ac:dyDescent="0.25">
      <c r="A19" s="19">
        <v>2030</v>
      </c>
      <c r="B19" s="36">
        <v>0.04</v>
      </c>
      <c r="C19" s="23">
        <v>415000</v>
      </c>
      <c r="D19" s="23">
        <v>88200</v>
      </c>
      <c r="E19" s="23">
        <v>79900</v>
      </c>
      <c r="F19" s="23">
        <f t="shared" si="3"/>
        <v>168100</v>
      </c>
      <c r="G19" s="23">
        <f t="shared" si="4"/>
        <v>583100</v>
      </c>
    </row>
    <row r="20" spans="1:10" ht="15" x14ac:dyDescent="0.25">
      <c r="A20" s="19">
        <v>2031</v>
      </c>
      <c r="B20" s="36">
        <v>0.04</v>
      </c>
      <c r="C20" s="23">
        <v>430000</v>
      </c>
      <c r="D20" s="23">
        <v>79900</v>
      </c>
      <c r="E20" s="23">
        <v>71300</v>
      </c>
      <c r="F20" s="23">
        <f t="shared" si="3"/>
        <v>151200</v>
      </c>
      <c r="G20" s="23">
        <f t="shared" si="4"/>
        <v>581200</v>
      </c>
    </row>
    <row r="21" spans="1:10" ht="15" x14ac:dyDescent="0.25">
      <c r="A21" s="19">
        <v>2032</v>
      </c>
      <c r="B21" s="36">
        <v>0.04</v>
      </c>
      <c r="C21" s="23">
        <v>450000</v>
      </c>
      <c r="D21" s="23">
        <v>71300</v>
      </c>
      <c r="E21" s="23">
        <v>62300</v>
      </c>
      <c r="F21" s="23">
        <f t="shared" si="3"/>
        <v>133600</v>
      </c>
      <c r="G21" s="23">
        <f t="shared" si="4"/>
        <v>583600</v>
      </c>
    </row>
    <row r="22" spans="1:10" ht="15" x14ac:dyDescent="0.25">
      <c r="A22" s="19">
        <v>2033</v>
      </c>
      <c r="B22" s="36">
        <v>0.04</v>
      </c>
      <c r="C22" s="23">
        <v>470000</v>
      </c>
      <c r="D22" s="23">
        <v>62300</v>
      </c>
      <c r="E22" s="23">
        <v>52900</v>
      </c>
      <c r="F22" s="23">
        <f t="shared" si="3"/>
        <v>115200</v>
      </c>
      <c r="G22" s="23">
        <f t="shared" si="4"/>
        <v>585200</v>
      </c>
    </row>
    <row r="23" spans="1:10" ht="15" x14ac:dyDescent="0.25">
      <c r="A23" s="19">
        <v>2034</v>
      </c>
      <c r="B23" s="36">
        <v>0.04</v>
      </c>
      <c r="C23" s="23">
        <v>490000</v>
      </c>
      <c r="D23" s="23">
        <v>52900</v>
      </c>
      <c r="E23" s="23">
        <v>43100</v>
      </c>
      <c r="F23" s="23">
        <f t="shared" si="3"/>
        <v>96000</v>
      </c>
      <c r="G23" s="23">
        <f t="shared" si="4"/>
        <v>586000</v>
      </c>
    </row>
    <row r="24" spans="1:10" ht="15" x14ac:dyDescent="0.25">
      <c r="A24" s="19">
        <v>2035</v>
      </c>
      <c r="B24" s="36">
        <v>0.04</v>
      </c>
      <c r="C24" s="23">
        <v>505000</v>
      </c>
      <c r="D24" s="23">
        <v>43100</v>
      </c>
      <c r="E24" s="23">
        <v>33000</v>
      </c>
      <c r="F24" s="23">
        <f t="shared" si="3"/>
        <v>76100</v>
      </c>
      <c r="G24" s="23">
        <f t="shared" si="4"/>
        <v>581100</v>
      </c>
    </row>
    <row r="25" spans="1:10" ht="15" x14ac:dyDescent="0.25">
      <c r="A25" s="19">
        <v>2036</v>
      </c>
      <c r="B25" s="36">
        <v>0.04</v>
      </c>
      <c r="C25" s="23">
        <v>530000</v>
      </c>
      <c r="D25" s="23">
        <v>33000</v>
      </c>
      <c r="E25" s="23">
        <v>22400</v>
      </c>
      <c r="F25" s="23">
        <f t="shared" si="3"/>
        <v>55400</v>
      </c>
      <c r="G25" s="23">
        <f t="shared" si="4"/>
        <v>585400</v>
      </c>
    </row>
    <row r="26" spans="1:10" ht="15" x14ac:dyDescent="0.25">
      <c r="A26" s="19">
        <v>2037</v>
      </c>
      <c r="B26" s="36">
        <v>0.04</v>
      </c>
      <c r="C26" s="23">
        <v>550000</v>
      </c>
      <c r="D26" s="23">
        <v>22400</v>
      </c>
      <c r="E26" s="23">
        <v>11400</v>
      </c>
      <c r="F26" s="23">
        <f t="shared" si="3"/>
        <v>33800</v>
      </c>
      <c r="G26" s="23">
        <f t="shared" si="4"/>
        <v>583800</v>
      </c>
    </row>
    <row r="27" spans="1:10" ht="15" x14ac:dyDescent="0.25">
      <c r="A27" s="19">
        <v>2038</v>
      </c>
      <c r="B27" s="36">
        <v>0.04</v>
      </c>
      <c r="C27" s="23">
        <v>570000</v>
      </c>
      <c r="D27" s="23">
        <v>11400</v>
      </c>
      <c r="E27" s="23">
        <v>0</v>
      </c>
      <c r="F27" s="23">
        <f t="shared" si="3"/>
        <v>11400</v>
      </c>
      <c r="G27" s="23">
        <f t="shared" si="4"/>
        <v>581400</v>
      </c>
    </row>
    <row r="28" spans="1:10" ht="15" x14ac:dyDescent="0.25">
      <c r="A28" s="23"/>
      <c r="B28" s="23"/>
      <c r="C28" s="41"/>
      <c r="D28" s="41"/>
      <c r="E28" s="41"/>
      <c r="F28" s="41"/>
      <c r="G28" s="41"/>
    </row>
    <row r="29" spans="1:10" ht="15.75" thickBot="1" x14ac:dyDescent="0.3">
      <c r="A29" s="23"/>
      <c r="B29" s="42" t="s">
        <v>8</v>
      </c>
      <c r="C29" s="43">
        <f>SUM(C8:C27)</f>
        <v>11015000</v>
      </c>
      <c r="D29" s="43">
        <f>SUM(D8:D27)</f>
        <v>1477600</v>
      </c>
      <c r="E29" s="43">
        <f>SUM(E8:E27)</f>
        <v>1257300</v>
      </c>
      <c r="F29" s="43">
        <f>SUM(F8:F27)</f>
        <v>2734900</v>
      </c>
      <c r="G29" s="43">
        <f>SUM(G8:G27)</f>
        <v>13749900</v>
      </c>
    </row>
    <row r="30" spans="1:10" ht="15.75" thickTop="1" x14ac:dyDescent="0.25">
      <c r="A30" s="19"/>
      <c r="B30" s="19"/>
      <c r="C30" s="51"/>
      <c r="D30" s="19"/>
      <c r="E30" s="51"/>
      <c r="F30" s="51"/>
      <c r="G30" s="51"/>
    </row>
    <row r="31" spans="1:10" x14ac:dyDescent="0.2">
      <c r="A31" s="14"/>
      <c r="B31" s="14"/>
      <c r="C31" s="14"/>
      <c r="D31" s="14"/>
      <c r="E31" s="44"/>
      <c r="F31" s="14"/>
      <c r="G31" s="44"/>
      <c r="H31" s="14"/>
      <c r="I31" s="14"/>
      <c r="J31" s="14"/>
    </row>
    <row r="32" spans="1:10" x14ac:dyDescent="0.2">
      <c r="A32" s="49" t="s">
        <v>48</v>
      </c>
      <c r="B32" s="14"/>
      <c r="C32" s="44"/>
      <c r="D32" s="14"/>
      <c r="E32" s="44"/>
      <c r="F32" s="14"/>
      <c r="G32" s="44"/>
      <c r="H32" s="14"/>
      <c r="I32" s="14"/>
      <c r="J32" s="14"/>
    </row>
    <row r="33" spans="1:11" s="1" customFormat="1" x14ac:dyDescent="0.2">
      <c r="A33" s="14" t="s">
        <v>69</v>
      </c>
      <c r="B33" s="14"/>
      <c r="C33" s="14"/>
      <c r="D33" s="14"/>
      <c r="E33" s="14"/>
      <c r="F33" s="14"/>
      <c r="G33" s="14"/>
      <c r="H33" s="14"/>
      <c r="I33" s="14"/>
      <c r="J33" s="14"/>
    </row>
    <row r="34" spans="1:11" s="1" customFormat="1" x14ac:dyDescent="0.2">
      <c r="A34" s="14" t="s">
        <v>59</v>
      </c>
      <c r="B34" s="14"/>
      <c r="C34" s="14"/>
      <c r="D34" s="14"/>
      <c r="E34" s="14"/>
      <c r="F34" s="14"/>
      <c r="G34" s="14"/>
      <c r="H34" s="14"/>
      <c r="I34" s="14"/>
      <c r="J34" s="14"/>
    </row>
    <row r="35" spans="1:11" s="1" customFormat="1" x14ac:dyDescent="0.2">
      <c r="A35" s="14" t="s">
        <v>60</v>
      </c>
      <c r="B35" s="14"/>
      <c r="C35" s="14"/>
      <c r="D35" s="14"/>
      <c r="E35" s="14"/>
      <c r="F35" s="14"/>
      <c r="G35" s="14"/>
      <c r="H35" s="14"/>
      <c r="I35" s="14"/>
      <c r="J35" s="14"/>
    </row>
    <row r="36" spans="1:11" s="1" customForma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1" s="1" customFormat="1" x14ac:dyDescent="0.2">
      <c r="A37" s="14" t="s">
        <v>70</v>
      </c>
      <c r="B37" s="14"/>
      <c r="C37" s="14"/>
      <c r="D37" s="14"/>
      <c r="E37" s="14"/>
      <c r="F37" s="14"/>
      <c r="G37" s="14"/>
      <c r="H37" s="14"/>
      <c r="I37" s="14"/>
      <c r="J37" s="14"/>
    </row>
    <row r="38" spans="1:11" x14ac:dyDescent="0.2">
      <c r="A38" s="14" t="s">
        <v>62</v>
      </c>
      <c r="B38" s="14"/>
      <c r="C38" s="44"/>
      <c r="D38" s="14"/>
      <c r="E38" s="14"/>
      <c r="F38" s="44"/>
      <c r="G38" s="14"/>
      <c r="H38" s="14"/>
      <c r="I38" s="14"/>
      <c r="J38" s="14"/>
    </row>
    <row r="39" spans="1:11" x14ac:dyDescent="0.2">
      <c r="A39" s="14"/>
      <c r="B39" s="14"/>
      <c r="C39" s="44"/>
      <c r="D39" s="14"/>
      <c r="E39" s="14"/>
      <c r="F39" s="44"/>
      <c r="G39" s="14"/>
      <c r="H39" s="14"/>
      <c r="I39" s="14"/>
      <c r="J39" s="14"/>
    </row>
    <row r="40" spans="1:11" x14ac:dyDescent="0.2">
      <c r="A40" s="14" t="s">
        <v>71</v>
      </c>
      <c r="B40" s="14"/>
      <c r="C40" s="44"/>
      <c r="D40" s="14"/>
      <c r="E40" s="14"/>
      <c r="F40" s="44"/>
      <c r="G40" s="14"/>
      <c r="H40" s="14"/>
      <c r="I40" s="14"/>
      <c r="J40" s="14"/>
    </row>
    <row r="41" spans="1:11" x14ac:dyDescent="0.2">
      <c r="A41" s="14" t="s">
        <v>64</v>
      </c>
      <c r="B41" s="14"/>
      <c r="C41" s="44"/>
      <c r="D41" s="14"/>
      <c r="E41" s="14"/>
      <c r="F41" s="44"/>
      <c r="G41" s="14"/>
      <c r="H41" s="14"/>
      <c r="I41" s="14"/>
      <c r="J41" s="14"/>
    </row>
    <row r="42" spans="1:11" x14ac:dyDescent="0.2">
      <c r="A42" s="14" t="s">
        <v>65</v>
      </c>
      <c r="B42" s="14"/>
      <c r="C42" s="44"/>
      <c r="D42" s="14"/>
      <c r="E42" s="14"/>
      <c r="F42" s="44"/>
      <c r="G42" s="14"/>
      <c r="H42" s="14"/>
      <c r="I42" s="14"/>
      <c r="J42" s="14"/>
    </row>
    <row r="43" spans="1:11" x14ac:dyDescent="0.2">
      <c r="A43" s="14" t="s">
        <v>72</v>
      </c>
      <c r="B43" s="14"/>
      <c r="C43" s="44"/>
      <c r="D43" s="14"/>
      <c r="E43" s="14"/>
      <c r="F43" s="44"/>
      <c r="G43" s="14"/>
      <c r="H43" s="14"/>
      <c r="I43" s="14"/>
      <c r="J43" s="14"/>
    </row>
    <row r="44" spans="1:11" x14ac:dyDescent="0.2">
      <c r="A44" s="14" t="s">
        <v>73</v>
      </c>
      <c r="B44" s="14"/>
      <c r="C44" s="44"/>
      <c r="D44" s="14"/>
      <c r="E44" s="14"/>
      <c r="F44" s="44"/>
      <c r="G44" s="14"/>
      <c r="H44" s="14"/>
      <c r="I44" s="14"/>
      <c r="J44" s="14"/>
    </row>
    <row r="45" spans="1:11" x14ac:dyDescent="0.2">
      <c r="A45" s="14"/>
      <c r="B45" s="14"/>
      <c r="C45" s="44"/>
      <c r="D45" s="14"/>
      <c r="E45" s="14"/>
      <c r="F45" s="44"/>
      <c r="G45" s="14"/>
      <c r="H45" s="14"/>
      <c r="I45" s="14"/>
      <c r="J45" s="14"/>
    </row>
    <row r="46" spans="1:11" x14ac:dyDescent="0.2">
      <c r="A46" s="14" t="s">
        <v>68</v>
      </c>
      <c r="B46" s="14"/>
      <c r="C46" s="44"/>
      <c r="D46" s="14"/>
      <c r="E46" s="14"/>
      <c r="F46" s="44"/>
      <c r="G46" s="14"/>
      <c r="H46" s="14"/>
      <c r="I46" s="14"/>
      <c r="J46" s="14"/>
    </row>
    <row r="47" spans="1:11" x14ac:dyDescent="0.2">
      <c r="A47" s="14"/>
      <c r="B47" s="14"/>
      <c r="C47" s="44"/>
      <c r="D47" s="44"/>
      <c r="E47" s="14"/>
      <c r="F47" s="14"/>
      <c r="G47" s="14"/>
      <c r="H47" s="14"/>
      <c r="I47" s="14"/>
      <c r="J47" s="14"/>
    </row>
    <row r="48" spans="1:11" ht="15" x14ac:dyDescent="0.25">
      <c r="A48" s="14" t="s">
        <v>80</v>
      </c>
      <c r="B48" s="14"/>
      <c r="C48" s="44"/>
      <c r="D48" s="44"/>
      <c r="E48" s="14"/>
      <c r="F48" s="14"/>
      <c r="G48" s="14"/>
      <c r="H48" s="14"/>
      <c r="I48" s="23"/>
      <c r="J48" s="14"/>
      <c r="K48" s="14"/>
    </row>
    <row r="49" spans="1:10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10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</row>
    <row r="57" spans="1:10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</row>
    <row r="58" spans="1:10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</row>
    <row r="59" spans="1:10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0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</row>
    <row r="61" spans="1:10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10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0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</row>
    <row r="84" spans="1:10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</row>
    <row r="86" spans="1:10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</row>
    <row r="87" spans="1:10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</row>
    <row r="88" spans="1:10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</row>
    <row r="89" spans="1:10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</row>
    <row r="90" spans="1:10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</row>
    <row r="91" spans="1:10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</row>
    <row r="92" spans="1:10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</row>
    <row r="93" spans="1:10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</row>
    <row r="94" spans="1:10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</row>
    <row r="95" spans="1:10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</row>
    <row r="96" spans="1:10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</row>
    <row r="97" spans="1:10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</row>
    <row r="98" spans="1:10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</row>
    <row r="99" spans="1:10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</row>
    <row r="100" spans="1:10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1:10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1:10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1:10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1:10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1:10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1:10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1:10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1:10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1:10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0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0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1:10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1:10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1:10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1:10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1:10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1:10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1:10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1:10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1:10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1:10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1:10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</row>
    <row r="124" spans="1:10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1:10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1:10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4"/>
    </row>
    <row r="127" spans="1:10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1:10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1:10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1:10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1:10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1:10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1:10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</row>
    <row r="134" spans="1:10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1:10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</row>
    <row r="136" spans="1:10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14"/>
    </row>
    <row r="137" spans="1:10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1:10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1:10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1:10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14"/>
    </row>
    <row r="141" spans="1:10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</row>
    <row r="142" spans="1:10" x14ac:dyDescent="0.2">
      <c r="A142" s="14"/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1:10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1:10" x14ac:dyDescent="0.2">
      <c r="A144" s="14"/>
      <c r="B144" s="14"/>
      <c r="C144" s="14"/>
      <c r="D144" s="14"/>
      <c r="E144" s="14"/>
      <c r="F144" s="14"/>
      <c r="G144" s="14"/>
      <c r="H144" s="14"/>
      <c r="I144" s="14"/>
      <c r="J144" s="14"/>
    </row>
    <row r="145" spans="1:10" x14ac:dyDescent="0.2">
      <c r="A145" s="14"/>
      <c r="B145" s="14"/>
      <c r="C145" s="14"/>
      <c r="D145" s="14"/>
      <c r="E145" s="14"/>
      <c r="F145" s="14"/>
      <c r="G145" s="14"/>
      <c r="H145" s="14"/>
      <c r="I145" s="14"/>
      <c r="J145" s="14"/>
    </row>
    <row r="146" spans="1:10" x14ac:dyDescent="0.2">
      <c r="A146" s="14"/>
      <c r="B146" s="14"/>
      <c r="C146" s="14"/>
      <c r="D146" s="14"/>
      <c r="E146" s="14"/>
      <c r="F146" s="14"/>
      <c r="G146" s="14"/>
      <c r="H146" s="14"/>
      <c r="I146" s="14"/>
      <c r="J146" s="14"/>
    </row>
    <row r="147" spans="1:10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14"/>
    </row>
    <row r="148" spans="1:10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1:10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1:10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</row>
    <row r="151" spans="1:10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</row>
    <row r="152" spans="1:10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</row>
    <row r="153" spans="1:10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14"/>
    </row>
    <row r="154" spans="1:10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14"/>
    </row>
    <row r="155" spans="1:10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14"/>
    </row>
    <row r="156" spans="1:10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14"/>
    </row>
    <row r="157" spans="1:10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</row>
    <row r="158" spans="1:10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</row>
    <row r="159" spans="1:10" x14ac:dyDescent="0.2">
      <c r="A159" s="14"/>
      <c r="B159" s="14"/>
      <c r="C159" s="14"/>
      <c r="D159" s="14"/>
      <c r="E159" s="14"/>
      <c r="F159" s="14"/>
      <c r="G159" s="14"/>
      <c r="H159" s="14"/>
      <c r="I159" s="14"/>
      <c r="J159" s="14"/>
    </row>
    <row r="160" spans="1:10" x14ac:dyDescent="0.2">
      <c r="A160" s="14"/>
      <c r="B160" s="14"/>
      <c r="C160" s="14"/>
      <c r="D160" s="14"/>
      <c r="E160" s="14"/>
      <c r="F160" s="14"/>
      <c r="G160" s="14"/>
      <c r="H160" s="14"/>
      <c r="I160" s="14"/>
      <c r="J160" s="14"/>
    </row>
    <row r="161" spans="1:10" x14ac:dyDescent="0.2">
      <c r="A161" s="14"/>
      <c r="B161" s="14"/>
      <c r="C161" s="14"/>
      <c r="D161" s="14"/>
      <c r="E161" s="14"/>
      <c r="F161" s="14"/>
      <c r="G161" s="14"/>
      <c r="H161" s="14"/>
      <c r="I161" s="14"/>
      <c r="J161" s="14"/>
    </row>
  </sheetData>
  <pageMargins left="0.7" right="0.7" top="0.75" bottom="0.75" header="0.3" footer="0.3"/>
  <pageSetup scale="77" orientation="portrait" r:id="rId1"/>
  <headerFooter>
    <oddFooter>&amp;L&amp;Z&amp;F
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46</vt:i4>
      </vt:variant>
    </vt:vector>
  </HeadingPairs>
  <TitlesOfParts>
    <vt:vector size="58" baseType="lpstr">
      <vt:lpstr>Summary</vt:lpstr>
      <vt:lpstr>4215</vt:lpstr>
      <vt:lpstr>4368</vt:lpstr>
      <vt:lpstr>4021</vt:lpstr>
      <vt:lpstr>4023</vt:lpstr>
      <vt:lpstr>4026</vt:lpstr>
      <vt:lpstr>4017</vt:lpstr>
      <vt:lpstr>4014</vt:lpstr>
      <vt:lpstr>4015</vt:lpstr>
      <vt:lpstr>4016</vt:lpstr>
      <vt:lpstr>4207</vt:lpstr>
      <vt:lpstr>4313</vt:lpstr>
      <vt:lpstr>Interest2011</vt:lpstr>
      <vt:lpstr>Interest2012</vt:lpstr>
      <vt:lpstr>Interest2013</vt:lpstr>
      <vt:lpstr>Interest2015</vt:lpstr>
      <vt:lpstr>Interest2016</vt:lpstr>
      <vt:lpstr>Interest2017</vt:lpstr>
      <vt:lpstr>Interest2018</vt:lpstr>
      <vt:lpstr>Interest2019</vt:lpstr>
      <vt:lpstr>Interest2020</vt:lpstr>
      <vt:lpstr>Interest2021</vt:lpstr>
      <vt:lpstr>Interest2022</vt:lpstr>
      <vt:lpstr>Interest2023</vt:lpstr>
      <vt:lpstr>Interest2024</vt:lpstr>
      <vt:lpstr>Interest2025</vt:lpstr>
      <vt:lpstr>Interest2026</vt:lpstr>
      <vt:lpstr>Interest2027</vt:lpstr>
      <vt:lpstr>Interest2028</vt:lpstr>
      <vt:lpstr>Interest2029</vt:lpstr>
      <vt:lpstr>InterestTotal</vt:lpstr>
      <vt:lpstr>Principal2011</vt:lpstr>
      <vt:lpstr>Principal2012</vt:lpstr>
      <vt:lpstr>Principal2013</vt:lpstr>
      <vt:lpstr>Principal2015</vt:lpstr>
      <vt:lpstr>Principal2016</vt:lpstr>
      <vt:lpstr>Principal2017</vt:lpstr>
      <vt:lpstr>Principal2018</vt:lpstr>
      <vt:lpstr>Principal2019</vt:lpstr>
      <vt:lpstr>Principal2020</vt:lpstr>
      <vt:lpstr>Principal2021</vt:lpstr>
      <vt:lpstr>Principal2022</vt:lpstr>
      <vt:lpstr>Principal2023</vt:lpstr>
      <vt:lpstr>Principal2024</vt:lpstr>
      <vt:lpstr>Principal2025</vt:lpstr>
      <vt:lpstr>Principal2026</vt:lpstr>
      <vt:lpstr>Principal2027</vt:lpstr>
      <vt:lpstr>Principal2028</vt:lpstr>
      <vt:lpstr>Principal2029</vt:lpstr>
      <vt:lpstr>PrincipalTotal</vt:lpstr>
      <vt:lpstr>'4014'!Print_Area</vt:lpstr>
      <vt:lpstr>'4015'!Print_Area</vt:lpstr>
      <vt:lpstr>'4016'!Print_Area</vt:lpstr>
      <vt:lpstr>'4017'!Print_Area</vt:lpstr>
      <vt:lpstr>'4021'!Print_Area</vt:lpstr>
      <vt:lpstr>'4026'!Print_Area</vt:lpstr>
      <vt:lpstr>'4207'!Print_Area</vt:lpstr>
      <vt:lpstr>'4313'!Print_Area</vt:lpstr>
    </vt:vector>
  </TitlesOfParts>
  <Company>Galveston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MODZEL_J</dc:creator>
  <cp:lastModifiedBy>Internal Audit</cp:lastModifiedBy>
  <cp:lastPrinted>2023-03-27T21:41:32Z</cp:lastPrinted>
  <dcterms:created xsi:type="dcterms:W3CDTF">2004-05-11T13:23:07Z</dcterms:created>
  <dcterms:modified xsi:type="dcterms:W3CDTF">2024-07-02T19:31:07Z</dcterms:modified>
</cp:coreProperties>
</file>